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Macro &amp; Norm Files/"/>
    </mc:Choice>
  </mc:AlternateContent>
  <xr:revisionPtr revIDLastSave="0" documentId="13_ncr:1_{C0240806-F6C7-5B43-8C7F-D3DCAA8313A2}" xr6:coauthVersionLast="47" xr6:coauthVersionMax="47" xr10:uidLastSave="{00000000-0000-0000-0000-000000000000}"/>
  <bookViews>
    <workbookView xWindow="0" yWindow="660" windowWidth="28800" windowHeight="18000" xr2:uid="{2E62EC65-6C9A-4522-A696-8477C4E61071}"/>
  </bookViews>
  <sheets>
    <sheet name="Start Here" sheetId="100" r:id="rId1"/>
    <sheet name="Takt Elements" sheetId="137" r:id="rId2"/>
    <sheet name="Flow Analysis" sheetId="156" state="hidden" r:id="rId3"/>
    <sheet name="Macro Calculator" sheetId="158" r:id="rId4"/>
    <sheet name="Full MACRO - Before Review" sheetId="163" r:id="rId5"/>
    <sheet name="MACRO Review (Markups) " sheetId="164" r:id="rId6"/>
    <sheet name="Full MACRO - After Review " sheetId="168" r:id="rId7"/>
    <sheet name="One Floor Macro Example" sheetId="167" r:id="rId8"/>
    <sheet name="Buyout &amp; Procurement Log" sheetId="145" r:id="rId9"/>
    <sheet name="Risk &amp; Opp" sheetId="169" r:id="rId10"/>
    <sheet name="HIDDEN GRAPHICS" sheetId="147" state="hidden" r:id="rId11"/>
  </sheets>
  <externalReferences>
    <externalReference r:id="rId12"/>
    <externalReference r:id="rId13"/>
    <externalReference r:id="rId14"/>
  </externalReferences>
  <definedNames>
    <definedName name="_" localSheetId="6">#REF!</definedName>
    <definedName name="_" localSheetId="7">#REF!</definedName>
    <definedName name="_">#REF!</definedName>
    <definedName name="_IRR2" localSheetId="6">#REF!</definedName>
    <definedName name="_IRR2" localSheetId="7">#REF!</definedName>
    <definedName name="_IRR2">#REF!</definedName>
    <definedName name="\C" localSheetId="6">#REF!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6">#REF!</definedName>
    <definedName name="A" localSheetId="9">#REF!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 localSheetId="6">#REF!,#REF!</definedName>
    <definedName name="approval" localSheetId="7">#REF!,#REF!</definedName>
    <definedName name="approval">#REF!,#REF!</definedName>
    <definedName name="ARE" localSheetId="6">OFFSET(#REF!,0,0,COUNTA(#REF!)-2,1)</definedName>
    <definedName name="ARE" localSheetId="9">OFFSET(#REF!,0,0,COUNTA(#REF!)-2,1)</definedName>
    <definedName name="ARE">OFFSET(#REF!,0,0,COUNTA(#REF!)-2,1)</definedName>
    <definedName name="AREA" localSheetId="6">OFFSET(#REF!,0,0,COUNTA(#REF!)-2,1)</definedName>
    <definedName name="AREA" localSheetId="7">OFFSET(#REF!,0,0,COUNTA(#REF!)-2,1)</definedName>
    <definedName name="AREA">OFFSET(#REF!,0,0,COUNTA(#REF!)-2,1)</definedName>
    <definedName name="as">#REF!</definedName>
    <definedName name="asdasd" localSheetId="6">#REF!</definedName>
    <definedName name="asdasd" localSheetId="9">#REF!</definedName>
    <definedName name="asdasd">#REF!</definedName>
    <definedName name="asdasdasdasdasd" localSheetId="6">#REF!</definedName>
    <definedName name="asdasdasdasdasd" localSheetId="9">#REF!</definedName>
    <definedName name="asdasdasdasdasd">#REF!</definedName>
    <definedName name="asdffdsa">#REF!</definedName>
    <definedName name="asg">#REF!</definedName>
    <definedName name="awgaaa">#REF!</definedName>
    <definedName name="B" localSheetId="6">#REF!</definedName>
    <definedName name="B" localSheetId="9">#REF!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6">#REF!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6">#REF!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6" hidden="1">{"HODSON ST 2",#N/A,FALSE,"St 1 &amp; 2";"HODSON ST 4",#N/A,FALSE,"St 1 &amp; 2"}</definedName>
    <definedName name="ghluy" localSheetId="4" hidden="1">{"HODSON ST 2",#N/A,FALSE,"St 1 &amp; 2";"HODSON ST 4",#N/A,FALSE,"St 1 &amp; 2"}</definedName>
    <definedName name="ghluy" localSheetId="5" hidden="1">{"HODSON ST 2",#N/A,FALSE,"St 1 &amp; 2";"HODSON ST 4",#N/A,FALSE,"St 1 &amp; 2"}</definedName>
    <definedName name="ghluy" localSheetId="7"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6">#REF!</definedName>
    <definedName name="L">#REF!</definedName>
    <definedName name="llll">#REF!</definedName>
    <definedName name="LO" localSheetId="6">#REF!</definedName>
    <definedName name="LO">#REF!</definedName>
    <definedName name="loan">#REF!</definedName>
    <definedName name="loan_Manor">#REF!</definedName>
    <definedName name="loan_Terrace">#REF!</definedName>
    <definedName name="LOE" localSheetId="6">#REF!</definedName>
    <definedName name="LOE">#REF!</definedName>
    <definedName name="LOR" localSheetId="6">#REF!</definedName>
    <definedName name="LOR">#REF!</definedName>
    <definedName name="LORI" localSheetId="6">#REF!</definedName>
    <definedName name="LORI">#REF!</definedName>
    <definedName name="LOW" localSheetId="6">#REF!</definedName>
    <definedName name="LOW">#REF!</definedName>
    <definedName name="LRI" localSheetId="6">#REF!</definedName>
    <definedName name="LRI">#REF!</definedName>
    <definedName name="monthly1" localSheetId="6" hidden="1">{"HODSON ST 2",#N/A,FALSE,"St 1 &amp; 2";"HODSON ST 4",#N/A,FALSE,"St 1 &amp; 2"}</definedName>
    <definedName name="monthly1" localSheetId="4" hidden="1">{"HODSON ST 2",#N/A,FALSE,"St 1 &amp; 2";"HODSON ST 4",#N/A,FALSE,"St 1 &amp; 2"}</definedName>
    <definedName name="monthly1" localSheetId="5" hidden="1">{"HODSON ST 2",#N/A,FALSE,"St 1 &amp; 2";"HODSON ST 4",#N/A,FALSE,"St 1 &amp; 2"}</definedName>
    <definedName name="monthly1" localSheetId="7"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6">OFFSET(#REF!,0,0,COUNTA(#REF!)-1,1)</definedName>
    <definedName name="NAM" localSheetId="9">OFFSET(#REF!,0,0,COUNTA(#REF!)-1,1)</definedName>
    <definedName name="NAM">OFFSET(#REF!,0,0,COUNTA(#REF!)-1,1)</definedName>
    <definedName name="Names" localSheetId="6">OFFSET(#REF!,0,0,COUNTA(#REF!)-1,1)</definedName>
    <definedName name="Names" localSheetId="7">OFFSET(#REF!,0,0,COUNTA(#REF!)-1,1)</definedName>
    <definedName name="Names">OFFSET(#REF!,0,0,COUNTA(#REF!)-1,1)</definedName>
    <definedName name="NETSF" localSheetId="6">#REF!</definedName>
    <definedName name="NETSF" localSheetId="9">#REF!</definedName>
    <definedName name="NETSF">#REF!</definedName>
    <definedName name="ooii" localSheetId="6">#REF!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8">'Buyout &amp; Procurement Log'!$B$2:$AM$39</definedName>
    <definedName name="_xlnm.Print_Area" localSheetId="6">#REF!</definedName>
    <definedName name="_xlnm.Print_Area" localSheetId="4">'Full MACRO - Before Review'!$B$1:$DH$83</definedName>
    <definedName name="_xlnm.Print_Area">#REF!</definedName>
    <definedName name="PRINT_AREA_MI" localSheetId="6">#REF!</definedName>
    <definedName name="PRINT_AREA_MI">#REF!</definedName>
    <definedName name="Project" localSheetId="6">#REF!,#REF!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6">#REF!</definedName>
    <definedName name="response" localSheetId="9">#REF!</definedName>
    <definedName name="response">#REF!</definedName>
    <definedName name="responsible" localSheetId="6">#REF!</definedName>
    <definedName name="responsible" localSheetId="9">#REF!</definedName>
    <definedName name="responsible">#REF!</definedName>
    <definedName name="RESPONSIBLE_COMPANIES">#REF!</definedName>
    <definedName name="RFI" localSheetId="6">#REF!</definedName>
    <definedName name="RFI">#REF!</definedName>
    <definedName name="RFI_1" localSheetId="6">#REF!</definedName>
    <definedName name="RFI_1">#REF!</definedName>
    <definedName name="RFI_TOTAL" localSheetId="6">#REF!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6">#REF!</definedName>
    <definedName name="SIX_">#REF!</definedName>
    <definedName name="SIX_WEEK" localSheetId="6">#REF!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6">[1]Calculator!$AB$40:$HM$42,[1]Calculator!$V$3:$HM$39</definedName>
    <definedName name="Takt1" localSheetId="3">'Macro Calculator'!#REF!,'Macro Calculator'!#REF!</definedName>
    <definedName name="Takt1" localSheetId="7">[2]Calculator!$AB$40:$HM$42,[2]Calculator!$V$3:$HM$39</definedName>
    <definedName name="Takt1" localSheetId="9">#REF!,#REF!</definedName>
    <definedName name="Takt1">#REF!,#REF!</definedName>
    <definedName name="Takt1.1">#REF!,#REF!</definedName>
    <definedName name="Takt2" localSheetId="6">[1]Calculator!$AB$83:$HM$85,[1]Calculator!$V$46:$HM$82</definedName>
    <definedName name="Takt2" localSheetId="3">'Macro Calculator'!#REF!,'Macro Calculator'!#REF!</definedName>
    <definedName name="Takt2" localSheetId="7">[2]Calculator!$AB$83:$HM$85,[2]Calculator!$V$46:$HM$82</definedName>
    <definedName name="Takt2" localSheetId="9">#REF!,#REF!</definedName>
    <definedName name="Takt2">#REF!,#REF!</definedName>
    <definedName name="Takt2.1">#REF!,#REF!</definedName>
    <definedName name="Taktplanfivedays">#REF!</definedName>
    <definedName name="TE" localSheetId="6">#REF!</definedName>
    <definedName name="TE" localSheetId="3">#REF!</definedName>
    <definedName name="TE" localSheetId="7">#REF!</definedName>
    <definedName name="TE" localSheetId="9">#REF!</definedName>
    <definedName name="TE">#REF!</definedName>
    <definedName name="terrance">#REF!</definedName>
    <definedName name="test" localSheetId="6">#REF!</definedName>
    <definedName name="test" localSheetId="3">#REF!</definedName>
    <definedName name="test" localSheetId="9">#REF!</definedName>
    <definedName name="test">#REF!</definedName>
    <definedName name="thjtsrh">#REF!</definedName>
    <definedName name="thtyhrt">#REF!</definedName>
    <definedName name="tjryjd">#REF!</definedName>
    <definedName name="total" localSheetId="6">#REF!</definedName>
    <definedName name="total" localSheetId="9">#REF!</definedName>
    <definedName name="total">#REF!</definedName>
    <definedName name="TR" localSheetId="6">OFFSET(#REF!,0,0,COUNTA(#REF!)-2,1)</definedName>
    <definedName name="TR" localSheetId="3">OFFSET(#REF!,0,0,COUNTA(#REF!)-2,1)</definedName>
    <definedName name="TR" localSheetId="9">OFFSET(#REF!,0,0,COUNTA(#REF!)-2,1)</definedName>
    <definedName name="TR">OFFSET(#REF!,0,0,COUNTA(#REF!)-2,1)</definedName>
    <definedName name="TRADE" localSheetId="6">OFFSET(#REF!,0,0,COUNTA(#REF!)-2,1)</definedName>
    <definedName name="TRADE" localSheetId="7">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6">#REF!</definedName>
    <definedName name="UNITNO" localSheetId="9">#REF!</definedName>
    <definedName name="UNITNO">#REF!</definedName>
    <definedName name="uuu">#REF!</definedName>
    <definedName name="Variances">#REF!</definedName>
    <definedName name="w">#REF!</definedName>
    <definedName name="WE" localSheetId="6">#REF!</definedName>
    <definedName name="WE" localSheetId="9">#REF!</definedName>
    <definedName name="WE">#REF!</definedName>
    <definedName name="WEEK_PLAN" localSheetId="6">#REF!</definedName>
    <definedName name="WEEK_PLAN" localSheetId="9">#REF!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6">#REF!</definedName>
    <definedName name="WO">#REF!</definedName>
    <definedName name="work">#REF!</definedName>
    <definedName name="WORK_PLAN" localSheetId="6">#REF!</definedName>
    <definedName name="WORK_PLAN">#REF!</definedName>
    <definedName name="WORK_PLAN2">#REF!</definedName>
    <definedName name="WORKPLAN" localSheetId="6">#REF!</definedName>
    <definedName name="WORKPLAN">#REF!</definedName>
    <definedName name="WP" localSheetId="6">#REF!</definedName>
    <definedName name="WP">#REF!</definedName>
    <definedName name="wqgwa">#REF!</definedName>
    <definedName name="wrn.MONTHLY." localSheetId="6" hidden="1">{"HODSON ST 2",#N/A,FALSE,"St 1 &amp; 2";"HODSON ST 4",#N/A,FALSE,"St 1 &amp; 2"}</definedName>
    <definedName name="wrn.MONTHLY." localSheetId="4" hidden="1">{"HODSON ST 2",#N/A,FALSE,"St 1 &amp; 2";"HODSON ST 4",#N/A,FALSE,"St 1 &amp; 2"}</definedName>
    <definedName name="wrn.MONTHLY." localSheetId="5" hidden="1">{"HODSON ST 2",#N/A,FALSE,"St 1 &amp; 2";"HODSON ST 4",#N/A,FALSE,"St 1 &amp; 2"}</definedName>
    <definedName name="wrn.MONTHLY." localSheetId="7" hidden="1">{"HODSON ST 2",#N/A,FALSE,"St 1 &amp; 2";"HODSON ST 4",#N/A,FALSE,"St 1 &amp; 2"}</definedName>
    <definedName name="wrn.MONTHLY." hidden="1">{"HODSON ST 2",#N/A,FALSE,"St 1 &amp; 2";"HODSON ST 4",#N/A,FALSE,"St 1 &amp; 2"}</definedName>
    <definedName name="wrwrf">#REF!</definedName>
    <definedName name="WWP" localSheetId="6">#REF!</definedName>
    <definedName name="WWP" localSheetId="9">#REF!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6">OFFSET(#REF!,0,0,COUNTA(#REF!)-2,1)</definedName>
    <definedName name="Z" localSheetId="9">OFFSET(#REF!,0,0,COUNTA(#REF!)-2,1)</definedName>
    <definedName name="Z">OFFSET(#REF!,0,0,COUNTA(#REF!)-2,1)</definedName>
    <definedName name="ZONE" localSheetId="6">OFFSET(#REF!,0,0,COUNTA(#REF!)-2,1)</definedName>
    <definedName name="ZONE" localSheetId="7">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47" i="169" l="1"/>
  <c r="Q44" i="169"/>
  <c r="Q43" i="169"/>
  <c r="Q42" i="169"/>
  <c r="Q41" i="169"/>
  <c r="Q40" i="169"/>
  <c r="Q39" i="169"/>
  <c r="Q38" i="169"/>
  <c r="Q37" i="169"/>
  <c r="Q36" i="169"/>
  <c r="Q35" i="169"/>
  <c r="Q34" i="169"/>
  <c r="Q33" i="169"/>
  <c r="Q32" i="169"/>
  <c r="Q31" i="169"/>
  <c r="Q30" i="169"/>
  <c r="Q29" i="169"/>
  <c r="Q28" i="169"/>
  <c r="Q24" i="169"/>
  <c r="Q23" i="169"/>
  <c r="Q22" i="169"/>
  <c r="Q21" i="169"/>
  <c r="Q20" i="169"/>
  <c r="Q19" i="169"/>
  <c r="Q18" i="169"/>
  <c r="Q17" i="169"/>
  <c r="Q16" i="169"/>
  <c r="Q15" i="169"/>
  <c r="Q25" i="169" s="1"/>
  <c r="Q14" i="169"/>
  <c r="Q13" i="169"/>
  <c r="Q12" i="169"/>
  <c r="Q11" i="169"/>
  <c r="Q10" i="169"/>
  <c r="Q9" i="169"/>
  <c r="Q8" i="169"/>
  <c r="Q48" i="169" l="1"/>
  <c r="AH6" i="145"/>
  <c r="AF6" i="145" s="1"/>
  <c r="AF7" i="145"/>
  <c r="AF8" i="145"/>
  <c r="AF9" i="145"/>
  <c r="AF10" i="145"/>
  <c r="AF11" i="145"/>
  <c r="AF12" i="145"/>
  <c r="AF13" i="145"/>
  <c r="AF14" i="145"/>
  <c r="AF15" i="145"/>
  <c r="AF16" i="145"/>
  <c r="AF17" i="145"/>
  <c r="AF18" i="145"/>
  <c r="AH14" i="145"/>
  <c r="AH7" i="145"/>
  <c r="AH8" i="145"/>
  <c r="AH9" i="145"/>
  <c r="AH10" i="145"/>
  <c r="AH11" i="145"/>
  <c r="AH12" i="145"/>
  <c r="AH13" i="145"/>
  <c r="AH15" i="145"/>
  <c r="AH16" i="145"/>
  <c r="AH17" i="145"/>
  <c r="AH18" i="145"/>
  <c r="AL7" i="145" l="1"/>
  <c r="AL8" i="145"/>
  <c r="AL9" i="145"/>
  <c r="AL10" i="145"/>
  <c r="AL11" i="145"/>
  <c r="AL12" i="145"/>
  <c r="AL13" i="145"/>
  <c r="AL14" i="145"/>
  <c r="AL15" i="145"/>
  <c r="AL16" i="145"/>
  <c r="AL17" i="145"/>
  <c r="AL18" i="145"/>
  <c r="AL6" i="145"/>
  <c r="BN21" i="158" l="1"/>
  <c r="BN25" i="158"/>
  <c r="BN26" i="158"/>
  <c r="BN27" i="158"/>
  <c r="BN28" i="158"/>
  <c r="BN29" i="158"/>
  <c r="BN30" i="158"/>
  <c r="BN31" i="158"/>
  <c r="BN32" i="158"/>
  <c r="BN33" i="158"/>
  <c r="BN34" i="158"/>
  <c r="BN35" i="158"/>
  <c r="BN36" i="158"/>
  <c r="BN37" i="158"/>
  <c r="BN38" i="158"/>
  <c r="BN39" i="158"/>
  <c r="BN40" i="158"/>
  <c r="BK21" i="158"/>
  <c r="BL22" i="158" s="1"/>
  <c r="BM23" i="158" s="1"/>
  <c r="BN24" i="158" s="1"/>
  <c r="BL21" i="158"/>
  <c r="BM21" i="158"/>
  <c r="BN22" i="158" s="1"/>
  <c r="BM22" i="158"/>
  <c r="BN23" i="158" s="1"/>
  <c r="BK25" i="158"/>
  <c r="BL25" i="158"/>
  <c r="BM25" i="158"/>
  <c r="BK26" i="158"/>
  <c r="BL26" i="158"/>
  <c r="BM26" i="158"/>
  <c r="BK27" i="158"/>
  <c r="BL27" i="158"/>
  <c r="BM27" i="158"/>
  <c r="BK28" i="158"/>
  <c r="BL28" i="158"/>
  <c r="BM28" i="158"/>
  <c r="BK29" i="158"/>
  <c r="BL29" i="158"/>
  <c r="BM29" i="158"/>
  <c r="BK30" i="158"/>
  <c r="BL30" i="158"/>
  <c r="BM30" i="158"/>
  <c r="BK31" i="158"/>
  <c r="BL31" i="158"/>
  <c r="BM31" i="158"/>
  <c r="BK32" i="158"/>
  <c r="BL32" i="158"/>
  <c r="BM32" i="158"/>
  <c r="BK33" i="158"/>
  <c r="BL33" i="158"/>
  <c r="BM33" i="158"/>
  <c r="BK34" i="158"/>
  <c r="BL34" i="158"/>
  <c r="BM34" i="158"/>
  <c r="BK35" i="158"/>
  <c r="BL35" i="158"/>
  <c r="BM35" i="158"/>
  <c r="BK36" i="158"/>
  <c r="BL36" i="158"/>
  <c r="BM36" i="158"/>
  <c r="BK37" i="158"/>
  <c r="BL37" i="158"/>
  <c r="BM37" i="158"/>
  <c r="BK38" i="158"/>
  <c r="BL38" i="158"/>
  <c r="BM38" i="158"/>
  <c r="BK39" i="158"/>
  <c r="BL39" i="158"/>
  <c r="BM39" i="158"/>
  <c r="BK40" i="158"/>
  <c r="BL40" i="158"/>
  <c r="BM40" i="158"/>
  <c r="BI21" i="158"/>
  <c r="BJ22" i="158" s="1"/>
  <c r="BK23" i="158" s="1"/>
  <c r="BL24" i="158" s="1"/>
  <c r="BJ21" i="158"/>
  <c r="BK22" i="158" s="1"/>
  <c r="BL23" i="158" s="1"/>
  <c r="BM24" i="158" s="1"/>
  <c r="BI25" i="158"/>
  <c r="BJ25" i="158"/>
  <c r="BI26" i="158"/>
  <c r="BJ26" i="158"/>
  <c r="BI27" i="158"/>
  <c r="BJ27" i="158"/>
  <c r="BI28" i="158"/>
  <c r="BJ28" i="158"/>
  <c r="BI29" i="158"/>
  <c r="BJ29" i="158"/>
  <c r="BI30" i="158"/>
  <c r="BJ30" i="158"/>
  <c r="BI31" i="158"/>
  <c r="BJ31" i="158"/>
  <c r="BI32" i="158"/>
  <c r="BJ32" i="158"/>
  <c r="BI33" i="158"/>
  <c r="BJ33" i="158"/>
  <c r="BI34" i="158"/>
  <c r="BJ34" i="158"/>
  <c r="BI35" i="158"/>
  <c r="BJ35" i="158"/>
  <c r="BI36" i="158"/>
  <c r="BJ36" i="158"/>
  <c r="BI37" i="158"/>
  <c r="BJ37" i="158"/>
  <c r="BI38" i="158"/>
  <c r="BJ38" i="158"/>
  <c r="BI39" i="158"/>
  <c r="BJ39" i="158"/>
  <c r="BI40" i="158"/>
  <c r="BJ40" i="158"/>
  <c r="P21" i="158" l="1"/>
  <c r="AE30" i="158" l="1"/>
  <c r="V26" i="158"/>
  <c r="BH40" i="158"/>
  <c r="BG40" i="158"/>
  <c r="BF40" i="158"/>
  <c r="BE40" i="158"/>
  <c r="BD40" i="158"/>
  <c r="BC40" i="158"/>
  <c r="BB40" i="158"/>
  <c r="BA40" i="158"/>
  <c r="AZ40" i="158"/>
  <c r="AY40" i="158"/>
  <c r="AX40" i="158"/>
  <c r="AW40" i="158"/>
  <c r="AV40" i="158"/>
  <c r="AU40" i="158"/>
  <c r="AT40" i="158"/>
  <c r="AS40" i="158"/>
  <c r="AR40" i="158"/>
  <c r="AQ40" i="158"/>
  <c r="AP40" i="158"/>
  <c r="AO40" i="158"/>
  <c r="AN40" i="158"/>
  <c r="AM40" i="158"/>
  <c r="AL40" i="158"/>
  <c r="AK40" i="158"/>
  <c r="AJ40" i="158"/>
  <c r="AI40" i="158"/>
  <c r="AH40" i="158"/>
  <c r="AG40" i="158"/>
  <c r="AF40" i="158"/>
  <c r="AE40" i="158"/>
  <c r="AD40" i="158"/>
  <c r="AC40" i="158"/>
  <c r="AB40" i="158"/>
  <c r="AA40" i="158"/>
  <c r="Z40" i="158"/>
  <c r="Y40" i="158"/>
  <c r="X40" i="158"/>
  <c r="W40" i="158"/>
  <c r="V40" i="158"/>
  <c r="U40" i="158"/>
  <c r="T40" i="158"/>
  <c r="S40" i="158"/>
  <c r="R40" i="158"/>
  <c r="Q40" i="158"/>
  <c r="P40" i="158"/>
  <c r="BH39" i="158"/>
  <c r="BG39" i="158"/>
  <c r="BF39" i="158"/>
  <c r="BE39" i="158"/>
  <c r="BD39" i="158"/>
  <c r="BC39" i="158"/>
  <c r="BB39" i="158"/>
  <c r="BA39" i="158"/>
  <c r="AZ39" i="158"/>
  <c r="AY39" i="158"/>
  <c r="AX39" i="158"/>
  <c r="AW39" i="158"/>
  <c r="AV39" i="158"/>
  <c r="AU39" i="158"/>
  <c r="AT39" i="158"/>
  <c r="AS39" i="158"/>
  <c r="AR39" i="158"/>
  <c r="AQ39" i="158"/>
  <c r="AP39" i="158"/>
  <c r="AO39" i="158"/>
  <c r="AN39" i="158"/>
  <c r="AM39" i="158"/>
  <c r="AL39" i="158"/>
  <c r="AK39" i="158"/>
  <c r="AJ39" i="158"/>
  <c r="AI39" i="158"/>
  <c r="AH39" i="158"/>
  <c r="AG39" i="158"/>
  <c r="AF39" i="158"/>
  <c r="AE39" i="158"/>
  <c r="AD39" i="158"/>
  <c r="AC39" i="158"/>
  <c r="AB39" i="158"/>
  <c r="AA39" i="158"/>
  <c r="Z39" i="158"/>
  <c r="Y39" i="158"/>
  <c r="X39" i="158"/>
  <c r="W39" i="158"/>
  <c r="V39" i="158"/>
  <c r="U39" i="158"/>
  <c r="T39" i="158"/>
  <c r="S39" i="158"/>
  <c r="R39" i="158"/>
  <c r="Q39" i="158"/>
  <c r="P39" i="158"/>
  <c r="BH38" i="158"/>
  <c r="BG38" i="158"/>
  <c r="BF38" i="158"/>
  <c r="BE38" i="158"/>
  <c r="BD38" i="158"/>
  <c r="BC38" i="158"/>
  <c r="BB38" i="158"/>
  <c r="BA38" i="158"/>
  <c r="AZ38" i="158"/>
  <c r="AY38" i="158"/>
  <c r="AX38" i="158"/>
  <c r="AW38" i="158"/>
  <c r="AV38" i="158"/>
  <c r="AU38" i="158"/>
  <c r="AT38" i="158"/>
  <c r="AS38" i="158"/>
  <c r="AR38" i="158"/>
  <c r="AQ38" i="158"/>
  <c r="AP38" i="158"/>
  <c r="AO38" i="158"/>
  <c r="AN38" i="158"/>
  <c r="AM38" i="158"/>
  <c r="AL38" i="158"/>
  <c r="AK38" i="158"/>
  <c r="AJ38" i="158"/>
  <c r="AI38" i="158"/>
  <c r="AH38" i="158"/>
  <c r="AG38" i="158"/>
  <c r="AF38" i="158"/>
  <c r="AE38" i="158"/>
  <c r="AD38" i="158"/>
  <c r="AC38" i="158"/>
  <c r="AB38" i="158"/>
  <c r="AA38" i="158"/>
  <c r="Z38" i="158"/>
  <c r="Y38" i="158"/>
  <c r="X38" i="158"/>
  <c r="W38" i="158"/>
  <c r="V38" i="158"/>
  <c r="U38" i="158"/>
  <c r="T38" i="158"/>
  <c r="S38" i="158"/>
  <c r="R38" i="158"/>
  <c r="Q38" i="158"/>
  <c r="P38" i="158"/>
  <c r="BH37" i="158"/>
  <c r="BG37" i="158"/>
  <c r="BF37" i="158"/>
  <c r="BE37" i="158"/>
  <c r="BD37" i="158"/>
  <c r="BC37" i="158"/>
  <c r="BB37" i="158"/>
  <c r="BA37" i="158"/>
  <c r="AZ37" i="158"/>
  <c r="AY37" i="158"/>
  <c r="AX37" i="158"/>
  <c r="AW37" i="158"/>
  <c r="AV37" i="158"/>
  <c r="AU37" i="158"/>
  <c r="AT37" i="158"/>
  <c r="AS37" i="158"/>
  <c r="AR37" i="158"/>
  <c r="AQ37" i="158"/>
  <c r="AP37" i="158"/>
  <c r="AO37" i="158"/>
  <c r="AN37" i="158"/>
  <c r="AM37" i="158"/>
  <c r="AL37" i="158"/>
  <c r="AK37" i="158"/>
  <c r="AJ37" i="158"/>
  <c r="AI37" i="158"/>
  <c r="AH37" i="158"/>
  <c r="AG37" i="158"/>
  <c r="AF37" i="158"/>
  <c r="AE37" i="158"/>
  <c r="AD37" i="158"/>
  <c r="AC37" i="158"/>
  <c r="AB37" i="158"/>
  <c r="AA37" i="158"/>
  <c r="Z37" i="158"/>
  <c r="Y37" i="158"/>
  <c r="X37" i="158"/>
  <c r="W37" i="158"/>
  <c r="V37" i="158"/>
  <c r="U37" i="158"/>
  <c r="T37" i="158"/>
  <c r="S37" i="158"/>
  <c r="R37" i="158"/>
  <c r="Q37" i="158"/>
  <c r="P37" i="158"/>
  <c r="BH36" i="158"/>
  <c r="BG36" i="158"/>
  <c r="BF36" i="158"/>
  <c r="BE36" i="158"/>
  <c r="BD36" i="158"/>
  <c r="BC36" i="158"/>
  <c r="BB36" i="158"/>
  <c r="BA36" i="158"/>
  <c r="AZ36" i="158"/>
  <c r="AY36" i="158"/>
  <c r="AX36" i="158"/>
  <c r="AW36" i="158"/>
  <c r="AV36" i="158"/>
  <c r="AU36" i="158"/>
  <c r="AT36" i="158"/>
  <c r="AS36" i="158"/>
  <c r="AR36" i="158"/>
  <c r="AQ36" i="158"/>
  <c r="AP36" i="158"/>
  <c r="AO36" i="158"/>
  <c r="AN36" i="158"/>
  <c r="AM36" i="158"/>
  <c r="AL36" i="158"/>
  <c r="AK36" i="158"/>
  <c r="AJ36" i="158"/>
  <c r="AI36" i="158"/>
  <c r="AH36" i="158"/>
  <c r="AG36" i="158"/>
  <c r="AF36" i="158"/>
  <c r="AE36" i="158"/>
  <c r="AD36" i="158"/>
  <c r="AC36" i="158"/>
  <c r="AB36" i="158"/>
  <c r="AA36" i="158"/>
  <c r="Z36" i="158"/>
  <c r="Y36" i="158"/>
  <c r="X36" i="158"/>
  <c r="W36" i="158"/>
  <c r="V36" i="158"/>
  <c r="U36" i="158"/>
  <c r="T36" i="158"/>
  <c r="S36" i="158"/>
  <c r="R36" i="158"/>
  <c r="Q36" i="158"/>
  <c r="P36" i="158"/>
  <c r="BH35" i="158"/>
  <c r="BG35" i="158"/>
  <c r="BF35" i="158"/>
  <c r="BE35" i="158"/>
  <c r="BD35" i="158"/>
  <c r="BC35" i="158"/>
  <c r="BB35" i="158"/>
  <c r="BA35" i="158"/>
  <c r="AZ35" i="158"/>
  <c r="AY35" i="158"/>
  <c r="AX35" i="158"/>
  <c r="AW35" i="158"/>
  <c r="AV35" i="158"/>
  <c r="AU35" i="158"/>
  <c r="AT35" i="158"/>
  <c r="AS35" i="158"/>
  <c r="AR35" i="158"/>
  <c r="AQ35" i="158"/>
  <c r="AP35" i="158"/>
  <c r="AO35" i="158"/>
  <c r="AN35" i="158"/>
  <c r="AM35" i="158"/>
  <c r="AL35" i="158"/>
  <c r="AK35" i="158"/>
  <c r="AJ35" i="158"/>
  <c r="AI35" i="158"/>
  <c r="AH35" i="158"/>
  <c r="AG35" i="158"/>
  <c r="AF35" i="158"/>
  <c r="AE35" i="158"/>
  <c r="AD35" i="158"/>
  <c r="AC35" i="158"/>
  <c r="AB35" i="158"/>
  <c r="AA35" i="158"/>
  <c r="Z35" i="158"/>
  <c r="Y35" i="158"/>
  <c r="X35" i="158"/>
  <c r="W35" i="158"/>
  <c r="V35" i="158"/>
  <c r="U35" i="158"/>
  <c r="T35" i="158"/>
  <c r="S35" i="158"/>
  <c r="R35" i="158"/>
  <c r="Q35" i="158"/>
  <c r="P35" i="158"/>
  <c r="BH34" i="158"/>
  <c r="BG34" i="158"/>
  <c r="BF34" i="158"/>
  <c r="BE34" i="158"/>
  <c r="BD34" i="158"/>
  <c r="BC34" i="158"/>
  <c r="BB34" i="158"/>
  <c r="BA34" i="158"/>
  <c r="AZ34" i="158"/>
  <c r="AY34" i="158"/>
  <c r="AX34" i="158"/>
  <c r="AW34" i="158"/>
  <c r="AV34" i="158"/>
  <c r="AU34" i="158"/>
  <c r="AT34" i="158"/>
  <c r="AS34" i="158"/>
  <c r="AR34" i="158"/>
  <c r="AQ34" i="158"/>
  <c r="AP34" i="158"/>
  <c r="AO34" i="158"/>
  <c r="AN34" i="158"/>
  <c r="AM34" i="158"/>
  <c r="AL34" i="158"/>
  <c r="AK34" i="158"/>
  <c r="AJ34" i="158"/>
  <c r="AI34" i="158"/>
  <c r="AH34" i="158"/>
  <c r="AG34" i="158"/>
  <c r="AF34" i="158"/>
  <c r="AE34" i="158"/>
  <c r="AD34" i="158"/>
  <c r="AC34" i="158"/>
  <c r="AB34" i="158"/>
  <c r="AA34" i="158"/>
  <c r="Z34" i="158"/>
  <c r="Y34" i="158"/>
  <c r="X34" i="158"/>
  <c r="W34" i="158"/>
  <c r="V34" i="158"/>
  <c r="U34" i="158"/>
  <c r="T34" i="158"/>
  <c r="S34" i="158"/>
  <c r="R34" i="158"/>
  <c r="Q34" i="158"/>
  <c r="P34" i="158"/>
  <c r="BH33" i="158"/>
  <c r="BG33" i="158"/>
  <c r="BF33" i="158"/>
  <c r="BE33" i="158"/>
  <c r="BD33" i="158"/>
  <c r="BC33" i="158"/>
  <c r="BB33" i="158"/>
  <c r="BA33" i="158"/>
  <c r="AZ33" i="158"/>
  <c r="AY33" i="158"/>
  <c r="AX33" i="158"/>
  <c r="AW33" i="158"/>
  <c r="AV33" i="158"/>
  <c r="AU33" i="158"/>
  <c r="AT33" i="158"/>
  <c r="AS33" i="158"/>
  <c r="AR33" i="158"/>
  <c r="AQ33" i="158"/>
  <c r="AP33" i="158"/>
  <c r="AO33" i="158"/>
  <c r="AN33" i="158"/>
  <c r="AM33" i="158"/>
  <c r="AL33" i="158"/>
  <c r="AK33" i="158"/>
  <c r="AJ33" i="158"/>
  <c r="AI33" i="158"/>
  <c r="AH33" i="158"/>
  <c r="AG33" i="158"/>
  <c r="AF33" i="158"/>
  <c r="AE33" i="158"/>
  <c r="AD33" i="158"/>
  <c r="AC33" i="158"/>
  <c r="AB33" i="158"/>
  <c r="AA33" i="158"/>
  <c r="Z33" i="158"/>
  <c r="Y33" i="158"/>
  <c r="X33" i="158"/>
  <c r="W33" i="158"/>
  <c r="V33" i="158"/>
  <c r="U33" i="158"/>
  <c r="T33" i="158"/>
  <c r="S33" i="158"/>
  <c r="R33" i="158"/>
  <c r="Q33" i="158"/>
  <c r="P33" i="158"/>
  <c r="BH32" i="158"/>
  <c r="BG32" i="158"/>
  <c r="BF32" i="158"/>
  <c r="BE32" i="158"/>
  <c r="BD32" i="158"/>
  <c r="BC32" i="158"/>
  <c r="BB32" i="158"/>
  <c r="BA32" i="158"/>
  <c r="AZ32" i="158"/>
  <c r="AY32" i="158"/>
  <c r="AX32" i="158"/>
  <c r="AW32" i="158"/>
  <c r="AV32" i="158"/>
  <c r="AU32" i="158"/>
  <c r="AT32" i="158"/>
  <c r="AS32" i="158"/>
  <c r="AR32" i="158"/>
  <c r="AQ32" i="158"/>
  <c r="AP32" i="158"/>
  <c r="AO32" i="158"/>
  <c r="AN32" i="158"/>
  <c r="AM32" i="158"/>
  <c r="AL32" i="158"/>
  <c r="AK32" i="158"/>
  <c r="AJ32" i="158"/>
  <c r="AI32" i="158"/>
  <c r="AH32" i="158"/>
  <c r="AG32" i="158"/>
  <c r="AF32" i="158"/>
  <c r="AE32" i="158"/>
  <c r="AD32" i="158"/>
  <c r="AC32" i="158"/>
  <c r="AB32" i="158"/>
  <c r="AA32" i="158"/>
  <c r="Z32" i="158"/>
  <c r="Y32" i="158"/>
  <c r="X32" i="158"/>
  <c r="W32" i="158"/>
  <c r="V32" i="158"/>
  <c r="U32" i="158"/>
  <c r="T32" i="158"/>
  <c r="S32" i="158"/>
  <c r="R32" i="158"/>
  <c r="Q32" i="158"/>
  <c r="P32" i="158"/>
  <c r="BH31" i="158"/>
  <c r="BG31" i="158"/>
  <c r="BF31" i="158"/>
  <c r="BE31" i="158"/>
  <c r="BD31" i="158"/>
  <c r="BC31" i="158"/>
  <c r="BB31" i="158"/>
  <c r="BA31" i="158"/>
  <c r="AZ31" i="158"/>
  <c r="AY31" i="158"/>
  <c r="AX31" i="158"/>
  <c r="AW31" i="158"/>
  <c r="AV31" i="158"/>
  <c r="AU31" i="158"/>
  <c r="AT31" i="158"/>
  <c r="AS31" i="158"/>
  <c r="AR31" i="158"/>
  <c r="AQ31" i="158"/>
  <c r="AP31" i="158"/>
  <c r="AO31" i="158"/>
  <c r="AN31" i="158"/>
  <c r="AM31" i="158"/>
  <c r="AL31" i="158"/>
  <c r="AK31" i="158"/>
  <c r="AJ31" i="158"/>
  <c r="AI31" i="158"/>
  <c r="AH31" i="158"/>
  <c r="AG31" i="158"/>
  <c r="AF31" i="158"/>
  <c r="AE31" i="158"/>
  <c r="AD31" i="158"/>
  <c r="AC31" i="158"/>
  <c r="AB31" i="158"/>
  <c r="AA31" i="158"/>
  <c r="Z31" i="158"/>
  <c r="Y31" i="158"/>
  <c r="X31" i="158"/>
  <c r="W31" i="158"/>
  <c r="V31" i="158"/>
  <c r="U31" i="158"/>
  <c r="T31" i="158"/>
  <c r="S31" i="158"/>
  <c r="R31" i="158"/>
  <c r="Q31" i="158"/>
  <c r="P31" i="158"/>
  <c r="BH30" i="158"/>
  <c r="BG30" i="158"/>
  <c r="BF30" i="158"/>
  <c r="BE30" i="158"/>
  <c r="BD30" i="158"/>
  <c r="BC30" i="158"/>
  <c r="BB30" i="158"/>
  <c r="BA30" i="158"/>
  <c r="AZ30" i="158"/>
  <c r="AY30" i="158"/>
  <c r="AX30" i="158"/>
  <c r="AW30" i="158"/>
  <c r="AV30" i="158"/>
  <c r="AU30" i="158"/>
  <c r="AT30" i="158"/>
  <c r="AS30" i="158"/>
  <c r="AR30" i="158"/>
  <c r="AQ30" i="158"/>
  <c r="AP30" i="158"/>
  <c r="AO30" i="158"/>
  <c r="AN30" i="158"/>
  <c r="AM30" i="158"/>
  <c r="AL30" i="158"/>
  <c r="AK30" i="158"/>
  <c r="AJ30" i="158"/>
  <c r="AI30" i="158"/>
  <c r="AH30" i="158"/>
  <c r="AG30" i="158"/>
  <c r="AF30" i="158"/>
  <c r="AD30" i="158"/>
  <c r="AC30" i="158"/>
  <c r="AB30" i="158"/>
  <c r="AA30" i="158"/>
  <c r="Z30" i="158"/>
  <c r="Y30" i="158"/>
  <c r="X30" i="158"/>
  <c r="W30" i="158"/>
  <c r="V30" i="158"/>
  <c r="U30" i="158"/>
  <c r="T30" i="158"/>
  <c r="S30" i="158"/>
  <c r="R30" i="158"/>
  <c r="Q30" i="158"/>
  <c r="P30" i="158"/>
  <c r="BH29" i="158"/>
  <c r="BG29" i="158"/>
  <c r="BF29" i="158"/>
  <c r="BE29" i="158"/>
  <c r="BD29" i="158"/>
  <c r="BC29" i="158"/>
  <c r="BB29" i="158"/>
  <c r="BA29" i="158"/>
  <c r="AZ29" i="158"/>
  <c r="AY29" i="158"/>
  <c r="AX29" i="158"/>
  <c r="AW29" i="158"/>
  <c r="AV29" i="158"/>
  <c r="AU29" i="158"/>
  <c r="AT29" i="158"/>
  <c r="AS29" i="158"/>
  <c r="AR29" i="158"/>
  <c r="AQ29" i="158"/>
  <c r="AP29" i="158"/>
  <c r="AO29" i="158"/>
  <c r="AN29" i="158"/>
  <c r="AM29" i="158"/>
  <c r="AL29" i="158"/>
  <c r="AK29" i="158"/>
  <c r="AJ29" i="158"/>
  <c r="AI29" i="158"/>
  <c r="AH29" i="158"/>
  <c r="AG29" i="158"/>
  <c r="AF29" i="158"/>
  <c r="AE29" i="158"/>
  <c r="AD29" i="158"/>
  <c r="AC29" i="158"/>
  <c r="AB29" i="158"/>
  <c r="AA29" i="158"/>
  <c r="Z29" i="158"/>
  <c r="Y29" i="158"/>
  <c r="X29" i="158"/>
  <c r="W29" i="158"/>
  <c r="V29" i="158"/>
  <c r="U29" i="158"/>
  <c r="T29" i="158"/>
  <c r="S29" i="158"/>
  <c r="R29" i="158"/>
  <c r="Q29" i="158"/>
  <c r="P29" i="158"/>
  <c r="BH28" i="158"/>
  <c r="BG28" i="158"/>
  <c r="BF28" i="158"/>
  <c r="BE28" i="158"/>
  <c r="BD28" i="158"/>
  <c r="BC28" i="158"/>
  <c r="BB28" i="158"/>
  <c r="BA28" i="158"/>
  <c r="AZ28" i="158"/>
  <c r="AY28" i="158"/>
  <c r="AX28" i="158"/>
  <c r="AW28" i="158"/>
  <c r="AV28" i="158"/>
  <c r="AU28" i="158"/>
  <c r="AT28" i="158"/>
  <c r="AS28" i="158"/>
  <c r="AR28" i="158"/>
  <c r="AQ28" i="158"/>
  <c r="AP28" i="158"/>
  <c r="AO28" i="158"/>
  <c r="AN28" i="158"/>
  <c r="AM28" i="158"/>
  <c r="AL28" i="158"/>
  <c r="AK28" i="158"/>
  <c r="AJ28" i="158"/>
  <c r="AI28" i="158"/>
  <c r="AH28" i="158"/>
  <c r="AG28" i="158"/>
  <c r="AF28" i="158"/>
  <c r="AE28" i="158"/>
  <c r="AD28" i="158"/>
  <c r="AC28" i="158"/>
  <c r="AB28" i="158"/>
  <c r="AA28" i="158"/>
  <c r="Z28" i="158"/>
  <c r="Y28" i="158"/>
  <c r="X28" i="158"/>
  <c r="W28" i="158"/>
  <c r="V28" i="158"/>
  <c r="U28" i="158"/>
  <c r="T28" i="158"/>
  <c r="S28" i="158"/>
  <c r="R28" i="158"/>
  <c r="Q28" i="158"/>
  <c r="P28" i="158"/>
  <c r="BH27" i="158"/>
  <c r="BG27" i="158"/>
  <c r="BF27" i="158"/>
  <c r="BE27" i="158"/>
  <c r="BD27" i="158"/>
  <c r="BC27" i="158"/>
  <c r="BB27" i="158"/>
  <c r="BA27" i="158"/>
  <c r="AZ27" i="158"/>
  <c r="AY27" i="158"/>
  <c r="AX27" i="158"/>
  <c r="AW27" i="158"/>
  <c r="AV27" i="158"/>
  <c r="AU27" i="158"/>
  <c r="AT27" i="158"/>
  <c r="AS27" i="158"/>
  <c r="AR27" i="158"/>
  <c r="AQ27" i="158"/>
  <c r="AP27" i="158"/>
  <c r="AO27" i="158"/>
  <c r="AN27" i="158"/>
  <c r="AM27" i="158"/>
  <c r="AL27" i="158"/>
  <c r="AK27" i="158"/>
  <c r="AJ27" i="158"/>
  <c r="AI27" i="158"/>
  <c r="AH27" i="158"/>
  <c r="AG27" i="158"/>
  <c r="AF27" i="158"/>
  <c r="AE27" i="158"/>
  <c r="AD27" i="158"/>
  <c r="AC27" i="158"/>
  <c r="AB27" i="158"/>
  <c r="AA27" i="158"/>
  <c r="Z27" i="158"/>
  <c r="Y27" i="158"/>
  <c r="X27" i="158"/>
  <c r="W27" i="158"/>
  <c r="V27" i="158"/>
  <c r="U27" i="158"/>
  <c r="T27" i="158"/>
  <c r="S27" i="158"/>
  <c r="R27" i="158"/>
  <c r="Q27" i="158"/>
  <c r="P27" i="158"/>
  <c r="BH26" i="158"/>
  <c r="BG26" i="158"/>
  <c r="BF26" i="158"/>
  <c r="BE26" i="158"/>
  <c r="BD26" i="158"/>
  <c r="BC26" i="158"/>
  <c r="BB26" i="158"/>
  <c r="BA26" i="158"/>
  <c r="AZ26" i="158"/>
  <c r="AY26" i="158"/>
  <c r="AX26" i="158"/>
  <c r="AW26" i="158"/>
  <c r="AV26" i="158"/>
  <c r="AU26" i="158"/>
  <c r="AT26" i="158"/>
  <c r="AS26" i="158"/>
  <c r="AR26" i="158"/>
  <c r="AQ26" i="158"/>
  <c r="AP26" i="158"/>
  <c r="AO26" i="158"/>
  <c r="AN26" i="158"/>
  <c r="AM26" i="158"/>
  <c r="AL26" i="158"/>
  <c r="AK26" i="158"/>
  <c r="AJ26" i="158"/>
  <c r="AI26" i="158"/>
  <c r="AH26" i="158"/>
  <c r="AG26" i="158"/>
  <c r="AF26" i="158"/>
  <c r="AE26" i="158"/>
  <c r="AD26" i="158"/>
  <c r="AC26" i="158"/>
  <c r="AB26" i="158"/>
  <c r="AA26" i="158"/>
  <c r="Z26" i="158"/>
  <c r="Y26" i="158"/>
  <c r="X26" i="158"/>
  <c r="W26" i="158"/>
  <c r="U26" i="158"/>
  <c r="T26" i="158"/>
  <c r="S26" i="158"/>
  <c r="R26" i="158"/>
  <c r="Q26" i="158"/>
  <c r="P26" i="158"/>
  <c r="BH25" i="158"/>
  <c r="BG25" i="158"/>
  <c r="BF25" i="158"/>
  <c r="BE25" i="158"/>
  <c r="BD25" i="158"/>
  <c r="BC25" i="158"/>
  <c r="BB25" i="158"/>
  <c r="BA25" i="158"/>
  <c r="AZ25" i="158"/>
  <c r="AY25" i="158"/>
  <c r="AX25" i="158"/>
  <c r="AW25" i="158"/>
  <c r="AV25" i="158"/>
  <c r="AU25" i="158"/>
  <c r="AT25" i="158"/>
  <c r="AS25" i="158"/>
  <c r="AR25" i="158"/>
  <c r="AQ25" i="158"/>
  <c r="AP25" i="158"/>
  <c r="AO25" i="158"/>
  <c r="AN25" i="158"/>
  <c r="AM25" i="158"/>
  <c r="AL25" i="158"/>
  <c r="AK25" i="158"/>
  <c r="AJ25" i="158"/>
  <c r="AI25" i="158"/>
  <c r="AH25" i="158"/>
  <c r="AG25" i="158"/>
  <c r="AF25" i="158"/>
  <c r="AE25" i="158"/>
  <c r="AD25" i="158"/>
  <c r="AC25" i="158"/>
  <c r="AB25" i="158"/>
  <c r="AA25" i="158"/>
  <c r="Z25" i="158"/>
  <c r="Y25" i="158"/>
  <c r="X25" i="158"/>
  <c r="W25" i="158"/>
  <c r="V25" i="158"/>
  <c r="U25" i="158"/>
  <c r="T25" i="158"/>
  <c r="S25" i="158"/>
  <c r="R25" i="158"/>
  <c r="Q25" i="158"/>
  <c r="P25" i="158"/>
  <c r="P24" i="158"/>
  <c r="P23" i="158"/>
  <c r="Q24" i="158" s="1"/>
  <c r="BG22" i="158"/>
  <c r="BH23" i="158" s="1"/>
  <c r="BI24" i="158" s="1"/>
  <c r="BF22" i="158"/>
  <c r="BG23" i="158" s="1"/>
  <c r="BH24" i="158" s="1"/>
  <c r="BE22" i="158"/>
  <c r="BF23" i="158" s="1"/>
  <c r="BG24" i="158" s="1"/>
  <c r="BD22" i="158"/>
  <c r="BE23" i="158" s="1"/>
  <c r="BF24" i="158" s="1"/>
  <c r="BC22" i="158"/>
  <c r="BD23" i="158" s="1"/>
  <c r="BE24" i="158" s="1"/>
  <c r="AW22" i="158"/>
  <c r="AX23" i="158" s="1"/>
  <c r="AY24" i="158" s="1"/>
  <c r="AV22" i="158"/>
  <c r="AW23" i="158" s="1"/>
  <c r="AX24" i="158" s="1"/>
  <c r="AU22" i="158"/>
  <c r="AV23" i="158" s="1"/>
  <c r="AW24" i="158" s="1"/>
  <c r="AT22" i="158"/>
  <c r="AU23" i="158" s="1"/>
  <c r="AV24" i="158" s="1"/>
  <c r="AS22" i="158"/>
  <c r="AT23" i="158" s="1"/>
  <c r="AU24" i="158" s="1"/>
  <c r="AM22" i="158"/>
  <c r="AN23" i="158" s="1"/>
  <c r="AO24" i="158" s="1"/>
  <c r="AL22" i="158"/>
  <c r="AM23" i="158" s="1"/>
  <c r="AN24" i="158" s="1"/>
  <c r="AK22" i="158"/>
  <c r="AL23" i="158" s="1"/>
  <c r="AM24" i="158" s="1"/>
  <c r="AJ22" i="158"/>
  <c r="AK23" i="158" s="1"/>
  <c r="AL24" i="158" s="1"/>
  <c r="AI22" i="158"/>
  <c r="AJ23" i="158" s="1"/>
  <c r="AK24" i="158" s="1"/>
  <c r="AC22" i="158"/>
  <c r="AD23" i="158" s="1"/>
  <c r="AE24" i="158" s="1"/>
  <c r="AB22" i="158"/>
  <c r="AC23" i="158" s="1"/>
  <c r="AD24" i="158" s="1"/>
  <c r="AA22" i="158"/>
  <c r="AB23" i="158" s="1"/>
  <c r="AC24" i="158" s="1"/>
  <c r="Z22" i="158"/>
  <c r="AA23" i="158" s="1"/>
  <c r="AB24" i="158" s="1"/>
  <c r="Y22" i="158"/>
  <c r="Z23" i="158" s="1"/>
  <c r="AA24" i="158" s="1"/>
  <c r="S22" i="158"/>
  <c r="T23" i="158" s="1"/>
  <c r="U24" i="158" s="1"/>
  <c r="R22" i="158"/>
  <c r="S23" i="158" s="1"/>
  <c r="T24" i="158" s="1"/>
  <c r="Q22" i="158"/>
  <c r="R23" i="158" s="1"/>
  <c r="S24" i="158" s="1"/>
  <c r="P22" i="158"/>
  <c r="Q23" i="158" s="1"/>
  <c r="R24" i="158" s="1"/>
  <c r="BH21" i="158"/>
  <c r="BI22" i="158" s="1"/>
  <c r="BJ23" i="158" s="1"/>
  <c r="BK24" i="158" s="1"/>
  <c r="BG21" i="158"/>
  <c r="BH22" i="158" s="1"/>
  <c r="BI23" i="158" s="1"/>
  <c r="BJ24" i="158" s="1"/>
  <c r="BF21" i="158"/>
  <c r="BE21" i="158"/>
  <c r="BD21" i="158"/>
  <c r="BC21" i="158"/>
  <c r="BB21" i="158"/>
  <c r="BA21" i="158"/>
  <c r="BB22" i="158" s="1"/>
  <c r="BC23" i="158" s="1"/>
  <c r="BD24" i="158" s="1"/>
  <c r="AZ21" i="158"/>
  <c r="BA22" i="158" s="1"/>
  <c r="BB23" i="158" s="1"/>
  <c r="BC24" i="158" s="1"/>
  <c r="AY21" i="158"/>
  <c r="AZ22" i="158" s="1"/>
  <c r="BA23" i="158" s="1"/>
  <c r="BB24" i="158" s="1"/>
  <c r="AX21" i="158"/>
  <c r="AY22" i="158" s="1"/>
  <c r="AZ23" i="158" s="1"/>
  <c r="BA24" i="158" s="1"/>
  <c r="AW21" i="158"/>
  <c r="AX22" i="158" s="1"/>
  <c r="AY23" i="158" s="1"/>
  <c r="AZ24" i="158" s="1"/>
  <c r="AV21" i="158"/>
  <c r="AU21" i="158"/>
  <c r="AT21" i="158"/>
  <c r="AS21" i="158"/>
  <c r="AR21" i="158"/>
  <c r="AQ21" i="158"/>
  <c r="AR22" i="158" s="1"/>
  <c r="AS23" i="158" s="1"/>
  <c r="AT24" i="158" s="1"/>
  <c r="AP21" i="158"/>
  <c r="AQ22" i="158" s="1"/>
  <c r="AR23" i="158" s="1"/>
  <c r="AS24" i="158" s="1"/>
  <c r="AO21" i="158"/>
  <c r="AP22" i="158" s="1"/>
  <c r="AQ23" i="158" s="1"/>
  <c r="AR24" i="158" s="1"/>
  <c r="AN21" i="158"/>
  <c r="AO22" i="158" s="1"/>
  <c r="AP23" i="158" s="1"/>
  <c r="AQ24" i="158" s="1"/>
  <c r="AM21" i="158"/>
  <c r="AN22" i="158" s="1"/>
  <c r="AO23" i="158" s="1"/>
  <c r="AP24" i="158" s="1"/>
  <c r="AL21" i="158"/>
  <c r="AK21" i="158"/>
  <c r="AJ21" i="158"/>
  <c r="AI21" i="158"/>
  <c r="AH21" i="158"/>
  <c r="AG21" i="158"/>
  <c r="AH22" i="158" s="1"/>
  <c r="AI23" i="158" s="1"/>
  <c r="AJ24" i="158" s="1"/>
  <c r="AF21" i="158"/>
  <c r="AG22" i="158" s="1"/>
  <c r="AH23" i="158" s="1"/>
  <c r="AI24" i="158" s="1"/>
  <c r="AE21" i="158"/>
  <c r="AF22" i="158" s="1"/>
  <c r="AG23" i="158" s="1"/>
  <c r="AH24" i="158" s="1"/>
  <c r="AD21" i="158"/>
  <c r="AE22" i="158" s="1"/>
  <c r="AF23" i="158" s="1"/>
  <c r="AG24" i="158" s="1"/>
  <c r="AC21" i="158"/>
  <c r="AD22" i="158" s="1"/>
  <c r="AE23" i="158" s="1"/>
  <c r="AF24" i="158" s="1"/>
  <c r="AB21" i="158"/>
  <c r="AA21" i="158"/>
  <c r="Z21" i="158"/>
  <c r="Y21" i="158"/>
  <c r="X21" i="158"/>
  <c r="W21" i="158"/>
  <c r="X22" i="158" s="1"/>
  <c r="Y23" i="158" s="1"/>
  <c r="Z24" i="158" s="1"/>
  <c r="V21" i="158"/>
  <c r="W22" i="158" s="1"/>
  <c r="X23" i="158" s="1"/>
  <c r="Y24" i="158" s="1"/>
  <c r="U21" i="158"/>
  <c r="V22" i="158" s="1"/>
  <c r="W23" i="158" s="1"/>
  <c r="X24" i="158" s="1"/>
  <c r="T21" i="158"/>
  <c r="U22" i="158" s="1"/>
  <c r="V23" i="158" s="1"/>
  <c r="W24" i="158" s="1"/>
  <c r="S21" i="158"/>
  <c r="T22" i="158" s="1"/>
  <c r="U23" i="158" s="1"/>
  <c r="V24" i="158" s="1"/>
  <c r="R21" i="158"/>
  <c r="Q21" i="158"/>
  <c r="D20" i="158" l="1"/>
  <c r="K55" i="158" l="1"/>
  <c r="K21" i="158"/>
  <c r="K22" i="158"/>
  <c r="K23" i="158"/>
  <c r="K24" i="158"/>
  <c r="K25" i="158"/>
  <c r="K26" i="158"/>
  <c r="K27" i="158"/>
  <c r="K28" i="158"/>
  <c r="K29" i="158"/>
  <c r="K30" i="158"/>
  <c r="K31" i="158"/>
  <c r="K32" i="158"/>
  <c r="K33" i="158"/>
  <c r="K34" i="158"/>
  <c r="K35" i="158"/>
  <c r="K36" i="158"/>
  <c r="K37" i="158"/>
  <c r="K38" i="158"/>
  <c r="K39" i="158"/>
  <c r="K40" i="158"/>
  <c r="K41" i="158"/>
  <c r="K42" i="158"/>
  <c r="K43" i="158"/>
  <c r="K44" i="158"/>
  <c r="K45" i="158"/>
  <c r="K46" i="158"/>
  <c r="K47" i="158"/>
  <c r="K48" i="158"/>
  <c r="K49" i="158"/>
  <c r="K50" i="158"/>
  <c r="K51" i="158"/>
  <c r="K52" i="158"/>
  <c r="K53" i="158"/>
  <c r="K54" i="158"/>
  <c r="K20" i="158"/>
  <c r="D42" i="147" l="1"/>
  <c r="D16" i="147" a="1"/>
  <c r="D16" i="147" s="1"/>
  <c r="E88" i="158" l="1"/>
  <c r="D88" i="158" s="1"/>
  <c r="F88" i="158" s="1"/>
  <c r="E15" i="158"/>
  <c r="C55" i="158"/>
  <c r="C54" i="158"/>
  <c r="C53" i="158"/>
  <c r="C52" i="158"/>
  <c r="C51" i="158"/>
  <c r="C50" i="158"/>
  <c r="C49" i="158"/>
  <c r="C48" i="158"/>
  <c r="C47" i="158"/>
  <c r="C46" i="158"/>
  <c r="C45" i="158"/>
  <c r="C44" i="158"/>
  <c r="C43" i="158"/>
  <c r="C42" i="158"/>
  <c r="C41" i="158"/>
  <c r="C40" i="158"/>
  <c r="C39" i="158"/>
  <c r="C38" i="158"/>
  <c r="C37" i="158"/>
  <c r="C36" i="158"/>
  <c r="C35" i="158"/>
  <c r="C34" i="158"/>
  <c r="C33" i="158"/>
  <c r="C32" i="158"/>
  <c r="C31" i="158"/>
  <c r="C30" i="158"/>
  <c r="C29" i="158"/>
  <c r="C28" i="158"/>
  <c r="C27" i="158"/>
  <c r="C26" i="158"/>
  <c r="C25" i="158"/>
  <c r="C24" i="158"/>
  <c r="C23" i="158"/>
  <c r="C22" i="158"/>
  <c r="C21" i="158"/>
  <c r="C20" i="158"/>
  <c r="D21" i="158" l="1"/>
  <c r="E20" i="158"/>
  <c r="F20" i="158" s="1"/>
  <c r="I20" i="158" s="1"/>
  <c r="E21" i="158" l="1"/>
  <c r="H21" i="158" s="1"/>
  <c r="J21" i="158" s="1"/>
  <c r="D22" i="158"/>
  <c r="H20" i="158"/>
  <c r="J20" i="158" s="1"/>
  <c r="F21" i="158" l="1"/>
  <c r="I21" i="158" s="1"/>
  <c r="E22" i="158"/>
  <c r="H22" i="158" s="1"/>
  <c r="J22" i="158" s="1"/>
  <c r="G20" i="158" a="1"/>
  <c r="G20" i="158" s="1"/>
  <c r="D23" i="158"/>
  <c r="E23" i="158" s="1"/>
  <c r="F23" i="158" s="1"/>
  <c r="I23" i="158" s="1"/>
  <c r="G21" i="158" a="1"/>
  <c r="G21" i="158" s="1"/>
  <c r="F22" i="158" l="1"/>
  <c r="I22" i="158" s="1"/>
  <c r="H23" i="158"/>
  <c r="D24" i="158"/>
  <c r="G22" i="158" a="1"/>
  <c r="G22" i="158" s="1"/>
  <c r="J23" i="158"/>
  <c r="G23" i="158" s="1" a="1"/>
  <c r="G23" i="158" s="1"/>
  <c r="E24" i="158"/>
  <c r="H24" i="158" s="1"/>
  <c r="D25" i="158"/>
  <c r="E25" i="158" s="1"/>
  <c r="F25" i="158" s="1"/>
  <c r="I25" i="158" s="1"/>
  <c r="J24" i="158" l="1"/>
  <c r="G24" i="158" s="1" a="1"/>
  <c r="G24" i="158" s="1"/>
  <c r="F24" i="158"/>
  <c r="I24" i="158" s="1"/>
  <c r="D26" i="158"/>
  <c r="H25" i="158"/>
  <c r="E26" i="158" l="1"/>
  <c r="O11" i="158" a="1"/>
  <c r="O11" i="158" s="1"/>
  <c r="J25" i="158"/>
  <c r="G25" i="158" s="1" a="1"/>
  <c r="G25" i="158" s="1"/>
  <c r="H26" i="158"/>
  <c r="D27" i="158"/>
  <c r="E27" i="158" s="1"/>
  <c r="F27" i="158" s="1"/>
  <c r="I27" i="158" s="1"/>
  <c r="BN74" i="158" l="1"/>
  <c r="BN64" i="158"/>
  <c r="BN54" i="158"/>
  <c r="BN69" i="158"/>
  <c r="BN59" i="158"/>
  <c r="BN78" i="158"/>
  <c r="BN58" i="158"/>
  <c r="BN76" i="158"/>
  <c r="BN75" i="158"/>
  <c r="BN73" i="158"/>
  <c r="BN63" i="158"/>
  <c r="BN53" i="158"/>
  <c r="BN79" i="158"/>
  <c r="BN68" i="158"/>
  <c r="BN67" i="158"/>
  <c r="BN57" i="158"/>
  <c r="BN66" i="158"/>
  <c r="BN56" i="158"/>
  <c r="BN65" i="158"/>
  <c r="BN55" i="158"/>
  <c r="BN82" i="158"/>
  <c r="BN72" i="158"/>
  <c r="BN62" i="158"/>
  <c r="BN52" i="158"/>
  <c r="BN70" i="158"/>
  <c r="BN81" i="158"/>
  <c r="BN71" i="158"/>
  <c r="BN61" i="158"/>
  <c r="BN51" i="158"/>
  <c r="BN80" i="158"/>
  <c r="BN60" i="158"/>
  <c r="BN77" i="158"/>
  <c r="BF51" i="158"/>
  <c r="BF52" i="158"/>
  <c r="BF53" i="158"/>
  <c r="BF54" i="158"/>
  <c r="BF55" i="158"/>
  <c r="BF56" i="158"/>
  <c r="BF57" i="158"/>
  <c r="BF58" i="158"/>
  <c r="BF59" i="158"/>
  <c r="BF60" i="158"/>
  <c r="BF61" i="158"/>
  <c r="BF62" i="158"/>
  <c r="BF63" i="158"/>
  <c r="BF64" i="158"/>
  <c r="BF65" i="158"/>
  <c r="BF66" i="158"/>
  <c r="BF67" i="158"/>
  <c r="BF68" i="158"/>
  <c r="BF69" i="158"/>
  <c r="BF70" i="158"/>
  <c r="BF71" i="158"/>
  <c r="BF72" i="158"/>
  <c r="BF73" i="158"/>
  <c r="BF74" i="158"/>
  <c r="BF75" i="158"/>
  <c r="BF76" i="158"/>
  <c r="BF77" i="158"/>
  <c r="BF78" i="158"/>
  <c r="BF79" i="158"/>
  <c r="BF80" i="158"/>
  <c r="BF81" i="158"/>
  <c r="BF82" i="158"/>
  <c r="BL54" i="158"/>
  <c r="BG51" i="158"/>
  <c r="BG52" i="158"/>
  <c r="BG53" i="158"/>
  <c r="BG54" i="158"/>
  <c r="BG55" i="158"/>
  <c r="BG56" i="158"/>
  <c r="BG57" i="158"/>
  <c r="BG58" i="158"/>
  <c r="BG59" i="158"/>
  <c r="BG60" i="158"/>
  <c r="BG61" i="158"/>
  <c r="BG62" i="158"/>
  <c r="BG63" i="158"/>
  <c r="BG64" i="158"/>
  <c r="BG65" i="158"/>
  <c r="BG66" i="158"/>
  <c r="BG67" i="158"/>
  <c r="BG68" i="158"/>
  <c r="BG69" i="158"/>
  <c r="BG70" i="158"/>
  <c r="BG71" i="158"/>
  <c r="BG72" i="158"/>
  <c r="BG73" i="158"/>
  <c r="BG74" i="158"/>
  <c r="BG75" i="158"/>
  <c r="BG76" i="158"/>
  <c r="BG77" i="158"/>
  <c r="BG78" i="158"/>
  <c r="BG79" i="158"/>
  <c r="BG80" i="158"/>
  <c r="BG81" i="158"/>
  <c r="BG82" i="158"/>
  <c r="BL55" i="158"/>
  <c r="BH51" i="158"/>
  <c r="BH52" i="158"/>
  <c r="BH53" i="158"/>
  <c r="BH54" i="158"/>
  <c r="BH55" i="158"/>
  <c r="BH56" i="158"/>
  <c r="BH57" i="158"/>
  <c r="BH58" i="158"/>
  <c r="BH59" i="158"/>
  <c r="BH60" i="158"/>
  <c r="BH61" i="158"/>
  <c r="BH62" i="158"/>
  <c r="BH63" i="158"/>
  <c r="BH64" i="158"/>
  <c r="BH65" i="158"/>
  <c r="BH66" i="158"/>
  <c r="BH67" i="158"/>
  <c r="BH68" i="158"/>
  <c r="BH69" i="158"/>
  <c r="BH70" i="158"/>
  <c r="BH71" i="158"/>
  <c r="BH72" i="158"/>
  <c r="BH73" i="158"/>
  <c r="BH74" i="158"/>
  <c r="BH75" i="158"/>
  <c r="BH76" i="158"/>
  <c r="BH77" i="158"/>
  <c r="BH78" i="158"/>
  <c r="BH79" i="158"/>
  <c r="BH80" i="158"/>
  <c r="BH81" i="158"/>
  <c r="BH82" i="158"/>
  <c r="BL53" i="158"/>
  <c r="BI51" i="158"/>
  <c r="BI52" i="158"/>
  <c r="BI53" i="158"/>
  <c r="BI54" i="158"/>
  <c r="BI55" i="158"/>
  <c r="BI56" i="158"/>
  <c r="BI57" i="158"/>
  <c r="BI58" i="158"/>
  <c r="BI59" i="158"/>
  <c r="BI60" i="158"/>
  <c r="BI61" i="158"/>
  <c r="BI62" i="158"/>
  <c r="BI63" i="158"/>
  <c r="BI64" i="158"/>
  <c r="BI65" i="158"/>
  <c r="BI66" i="158"/>
  <c r="BI67" i="158"/>
  <c r="BI68" i="158"/>
  <c r="BI69" i="158"/>
  <c r="BI70" i="158"/>
  <c r="BI71" i="158"/>
  <c r="BI72" i="158"/>
  <c r="BI73" i="158"/>
  <c r="BI74" i="158"/>
  <c r="BI75" i="158"/>
  <c r="BI76" i="158"/>
  <c r="BI77" i="158"/>
  <c r="BI78" i="158"/>
  <c r="BI79" i="158"/>
  <c r="BI80" i="158"/>
  <c r="BI81" i="158"/>
  <c r="BI82" i="158"/>
  <c r="BL70" i="158"/>
  <c r="BL76" i="158"/>
  <c r="BL80" i="158"/>
  <c r="BJ51" i="158"/>
  <c r="BJ52" i="158"/>
  <c r="BJ53" i="158"/>
  <c r="BJ54" i="158"/>
  <c r="BJ55" i="158"/>
  <c r="BJ56" i="158"/>
  <c r="BJ57" i="158"/>
  <c r="BJ58" i="158"/>
  <c r="BJ59" i="158"/>
  <c r="BJ60" i="158"/>
  <c r="BJ61" i="158"/>
  <c r="BJ62" i="158"/>
  <c r="BJ63" i="158"/>
  <c r="BJ64" i="158"/>
  <c r="BJ65" i="158"/>
  <c r="BJ66" i="158"/>
  <c r="BJ67" i="158"/>
  <c r="BJ68" i="158"/>
  <c r="BJ69" i="158"/>
  <c r="BJ70" i="158"/>
  <c r="BJ71" i="158"/>
  <c r="BJ72" i="158"/>
  <c r="BJ73" i="158"/>
  <c r="BJ74" i="158"/>
  <c r="BJ75" i="158"/>
  <c r="BJ76" i="158"/>
  <c r="BJ77" i="158"/>
  <c r="BJ78" i="158"/>
  <c r="BJ79" i="158"/>
  <c r="BJ80" i="158"/>
  <c r="BJ81" i="158"/>
  <c r="BJ82" i="158"/>
  <c r="BL73" i="158"/>
  <c r="BL79" i="158"/>
  <c r="BK51" i="158"/>
  <c r="BK52" i="158"/>
  <c r="BK53" i="158"/>
  <c r="BK54" i="158"/>
  <c r="BK55" i="158"/>
  <c r="BK56" i="158"/>
  <c r="BK57" i="158"/>
  <c r="BK58" i="158"/>
  <c r="BK59" i="158"/>
  <c r="BK60" i="158"/>
  <c r="BK61" i="158"/>
  <c r="BK62" i="158"/>
  <c r="BK63" i="158"/>
  <c r="BK64" i="158"/>
  <c r="BK65" i="158"/>
  <c r="BK66" i="158"/>
  <c r="BK67" i="158"/>
  <c r="BK68" i="158"/>
  <c r="BK69" i="158"/>
  <c r="BK70" i="158"/>
  <c r="BK71" i="158"/>
  <c r="BK72" i="158"/>
  <c r="BK73" i="158"/>
  <c r="BK74" i="158"/>
  <c r="BK75" i="158"/>
  <c r="BK76" i="158"/>
  <c r="BK77" i="158"/>
  <c r="BK78" i="158"/>
  <c r="BK79" i="158"/>
  <c r="BK80" i="158"/>
  <c r="BK81" i="158"/>
  <c r="BK82" i="158"/>
  <c r="BM51" i="158"/>
  <c r="BM52" i="158"/>
  <c r="BM53" i="158"/>
  <c r="BM54" i="158"/>
  <c r="BM55" i="158"/>
  <c r="BM56" i="158"/>
  <c r="BM57" i="158"/>
  <c r="BM58" i="158"/>
  <c r="BM59" i="158"/>
  <c r="BM60" i="158"/>
  <c r="BM61" i="158"/>
  <c r="BM62" i="158"/>
  <c r="BM63" i="158"/>
  <c r="BM64" i="158"/>
  <c r="BM65" i="158"/>
  <c r="BM66" i="158"/>
  <c r="BM67" i="158"/>
  <c r="BM68" i="158"/>
  <c r="BM69" i="158"/>
  <c r="BM70" i="158"/>
  <c r="BM71" i="158"/>
  <c r="BM72" i="158"/>
  <c r="BM73" i="158"/>
  <c r="BM74" i="158"/>
  <c r="BM75" i="158"/>
  <c r="BM76" i="158"/>
  <c r="BM77" i="158"/>
  <c r="BM78" i="158"/>
  <c r="BM79" i="158"/>
  <c r="BM80" i="158"/>
  <c r="BM81" i="158"/>
  <c r="BM82" i="158"/>
  <c r="BL56" i="158"/>
  <c r="BL57" i="158"/>
  <c r="BL58" i="158"/>
  <c r="BL59" i="158"/>
  <c r="BL60" i="158"/>
  <c r="BL61" i="158"/>
  <c r="BL62" i="158"/>
  <c r="BL63" i="158"/>
  <c r="BL64" i="158"/>
  <c r="BL65" i="158"/>
  <c r="BL66" i="158"/>
  <c r="BL67" i="158"/>
  <c r="BL68" i="158"/>
  <c r="BL69" i="158"/>
  <c r="BL71" i="158"/>
  <c r="BL72" i="158"/>
  <c r="BL74" i="158"/>
  <c r="BL75" i="158"/>
  <c r="BL77" i="158"/>
  <c r="BL78" i="158"/>
  <c r="BL81" i="158"/>
  <c r="BL82" i="158"/>
  <c r="BD51" i="158"/>
  <c r="BD52" i="158"/>
  <c r="BD53" i="158"/>
  <c r="BD54" i="158"/>
  <c r="BD55" i="158"/>
  <c r="BD56" i="158"/>
  <c r="BD57" i="158"/>
  <c r="BD58" i="158"/>
  <c r="BD59" i="158"/>
  <c r="BD60" i="158"/>
  <c r="BD61" i="158"/>
  <c r="BD62" i="158"/>
  <c r="BD63" i="158"/>
  <c r="BD64" i="158"/>
  <c r="BD65" i="158"/>
  <c r="BD66" i="158"/>
  <c r="BD67" i="158"/>
  <c r="BD68" i="158"/>
  <c r="BD69" i="158"/>
  <c r="BD70" i="158"/>
  <c r="BD71" i="158"/>
  <c r="BD72" i="158"/>
  <c r="BD73" i="158"/>
  <c r="BD74" i="158"/>
  <c r="BD75" i="158"/>
  <c r="BD76" i="158"/>
  <c r="BD77" i="158"/>
  <c r="BD78" i="158"/>
  <c r="BD79" i="158"/>
  <c r="BD80" i="158"/>
  <c r="BD81" i="158"/>
  <c r="BD82" i="158"/>
  <c r="BL51" i="158"/>
  <c r="BE51" i="158"/>
  <c r="BE52" i="158"/>
  <c r="BE53" i="158"/>
  <c r="BE54" i="158"/>
  <c r="BE55" i="158"/>
  <c r="BE56" i="158"/>
  <c r="BE57" i="158"/>
  <c r="BE58" i="158"/>
  <c r="BE59" i="158"/>
  <c r="BE60" i="158"/>
  <c r="BE61" i="158"/>
  <c r="BE62" i="158"/>
  <c r="BE63" i="158"/>
  <c r="BE64" i="158"/>
  <c r="BE65" i="158"/>
  <c r="BE66" i="158"/>
  <c r="BE67" i="158"/>
  <c r="BE68" i="158"/>
  <c r="BE69" i="158"/>
  <c r="BE70" i="158"/>
  <c r="BE71" i="158"/>
  <c r="BE72" i="158"/>
  <c r="BE73" i="158"/>
  <c r="BE74" i="158"/>
  <c r="BE75" i="158"/>
  <c r="BE76" i="158"/>
  <c r="BE77" i="158"/>
  <c r="BE78" i="158"/>
  <c r="BE79" i="158"/>
  <c r="BE80" i="158"/>
  <c r="BE81" i="158"/>
  <c r="BE82" i="158"/>
  <c r="BL52" i="158"/>
  <c r="V75" i="158"/>
  <c r="W76" i="158" s="1"/>
  <c r="X77" i="158" s="1"/>
  <c r="Y78" i="158" s="1"/>
  <c r="Z79" i="158" s="1"/>
  <c r="AA80" i="158" s="1"/>
  <c r="AB81" i="158" s="1"/>
  <c r="AC82" i="158" s="1"/>
  <c r="Q80" i="158"/>
  <c r="R81" i="158" s="1"/>
  <c r="S82" i="158" s="1"/>
  <c r="P68" i="158"/>
  <c r="AJ68" i="158"/>
  <c r="AG69" i="158"/>
  <c r="AH70" i="158" s="1"/>
  <c r="AI71" i="158" s="1"/>
  <c r="AJ72" i="158" s="1"/>
  <c r="AK73" i="158" s="1"/>
  <c r="AL74" i="158" s="1"/>
  <c r="AM75" i="158" s="1"/>
  <c r="AN76" i="158" s="1"/>
  <c r="AO77" i="158" s="1"/>
  <c r="AP78" i="158" s="1"/>
  <c r="AQ79" i="158" s="1"/>
  <c r="AR80" i="158" s="1"/>
  <c r="AS81" i="158" s="1"/>
  <c r="AT82" i="158" s="1"/>
  <c r="AG73" i="158"/>
  <c r="R80" i="158"/>
  <c r="S81" i="158" s="1"/>
  <c r="T82" i="158" s="1"/>
  <c r="X69" i="158"/>
  <c r="Y70" i="158" s="1"/>
  <c r="Z71" i="158" s="1"/>
  <c r="AA72" i="158" s="1"/>
  <c r="AB73" i="158" s="1"/>
  <c r="AC74" i="158" s="1"/>
  <c r="AD75" i="158" s="1"/>
  <c r="AE76" i="158" s="1"/>
  <c r="AF77" i="158" s="1"/>
  <c r="AG78" i="158" s="1"/>
  <c r="AH79" i="158" s="1"/>
  <c r="AI80" i="158" s="1"/>
  <c r="AJ81" i="158" s="1"/>
  <c r="AK82" i="158" s="1"/>
  <c r="AH69" i="158"/>
  <c r="AI70" i="158" s="1"/>
  <c r="AJ71" i="158" s="1"/>
  <c r="AK72" i="158" s="1"/>
  <c r="AL73" i="158" s="1"/>
  <c r="AM74" i="158" s="1"/>
  <c r="AN75" i="158" s="1"/>
  <c r="AO76" i="158" s="1"/>
  <c r="AP77" i="158" s="1"/>
  <c r="AQ78" i="158" s="1"/>
  <c r="AR79" i="158" s="1"/>
  <c r="AS80" i="158" s="1"/>
  <c r="AT81" i="158" s="1"/>
  <c r="AU82" i="158" s="1"/>
  <c r="S76" i="158"/>
  <c r="T77" i="158" s="1"/>
  <c r="U78" i="158" s="1"/>
  <c r="V79" i="158" s="1"/>
  <c r="W80" i="158" s="1"/>
  <c r="X81" i="158" s="1"/>
  <c r="Y82" i="158" s="1"/>
  <c r="S80" i="158"/>
  <c r="T81" i="158" s="1"/>
  <c r="U82" i="158" s="1"/>
  <c r="T72" i="158"/>
  <c r="U73" i="158" s="1"/>
  <c r="V74" i="158" s="1"/>
  <c r="W75" i="158" s="1"/>
  <c r="X76" i="158" s="1"/>
  <c r="Y77" i="158" s="1"/>
  <c r="Z78" i="158" s="1"/>
  <c r="AA79" i="158" s="1"/>
  <c r="AB80" i="158" s="1"/>
  <c r="AC81" i="158" s="1"/>
  <c r="AD82" i="158" s="1"/>
  <c r="T76" i="158"/>
  <c r="U77" i="158" s="1"/>
  <c r="V78" i="158" s="1"/>
  <c r="W79" i="158" s="1"/>
  <c r="X80" i="158" s="1"/>
  <c r="Y81" i="158" s="1"/>
  <c r="Z82" i="158" s="1"/>
  <c r="S68" i="158"/>
  <c r="T69" i="158" s="1"/>
  <c r="U70" i="158" s="1"/>
  <c r="V71" i="158" s="1"/>
  <c r="W72" i="158" s="1"/>
  <c r="X73" i="158" s="1"/>
  <c r="Y74" i="158" s="1"/>
  <c r="Z75" i="158" s="1"/>
  <c r="AA76" i="158" s="1"/>
  <c r="AB77" i="158" s="1"/>
  <c r="AC78" i="158" s="1"/>
  <c r="AD79" i="158" s="1"/>
  <c r="AE80" i="158" s="1"/>
  <c r="AF81" i="158" s="1"/>
  <c r="AG82" i="158" s="1"/>
  <c r="P69" i="158"/>
  <c r="Q70" i="158" s="1"/>
  <c r="R71" i="158" s="1"/>
  <c r="S72" i="158" s="1"/>
  <c r="T73" i="158" s="1"/>
  <c r="P71" i="158"/>
  <c r="Q72" i="158" s="1"/>
  <c r="R73" i="158" s="1"/>
  <c r="S74" i="158" s="1"/>
  <c r="T75" i="158" s="1"/>
  <c r="U72" i="158"/>
  <c r="V73" i="158" s="1"/>
  <c r="W74" i="158" s="1"/>
  <c r="X75" i="158" s="1"/>
  <c r="Y76" i="158" s="1"/>
  <c r="Z77" i="158" s="1"/>
  <c r="AA78" i="158" s="1"/>
  <c r="AB79" i="158" s="1"/>
  <c r="AC80" i="158" s="1"/>
  <c r="AD81" i="158" s="1"/>
  <c r="AE82" i="158" s="1"/>
  <c r="P73" i="158"/>
  <c r="Q74" i="158" s="1"/>
  <c r="U74" i="158"/>
  <c r="P75" i="158"/>
  <c r="Q76" i="158" s="1"/>
  <c r="R77" i="158" s="1"/>
  <c r="S78" i="158" s="1"/>
  <c r="T79" i="158" s="1"/>
  <c r="U80" i="158" s="1"/>
  <c r="V81" i="158" s="1"/>
  <c r="W82" i="158" s="1"/>
  <c r="U76" i="158"/>
  <c r="V77" i="158" s="1"/>
  <c r="W78" i="158" s="1"/>
  <c r="X79" i="158" s="1"/>
  <c r="Y80" i="158" s="1"/>
  <c r="Z81" i="158" s="1"/>
  <c r="AA82" i="158" s="1"/>
  <c r="P77" i="158"/>
  <c r="Q78" i="158" s="1"/>
  <c r="R79" i="158" s="1"/>
  <c r="P79" i="158"/>
  <c r="P81" i="158"/>
  <c r="Q82" i="158" s="1"/>
  <c r="P66" i="158"/>
  <c r="Q67" i="158" s="1"/>
  <c r="R68" i="158" s="1"/>
  <c r="Q69" i="158"/>
  <c r="R70" i="158" s="1"/>
  <c r="S71" i="158" s="1"/>
  <c r="AA69" i="158"/>
  <c r="AB70" i="158" s="1"/>
  <c r="AC71" i="158" s="1"/>
  <c r="AD72" i="158" s="1"/>
  <c r="AE73" i="158" s="1"/>
  <c r="AF74" i="158" s="1"/>
  <c r="AG75" i="158" s="1"/>
  <c r="AH76" i="158" s="1"/>
  <c r="AI77" i="158" s="1"/>
  <c r="AJ78" i="158" s="1"/>
  <c r="AK79" i="158" s="1"/>
  <c r="AL80" i="158" s="1"/>
  <c r="AM81" i="158" s="1"/>
  <c r="AN82" i="158" s="1"/>
  <c r="AK69" i="158"/>
  <c r="AL70" i="158" s="1"/>
  <c r="AM71" i="158" s="1"/>
  <c r="AN72" i="158" s="1"/>
  <c r="AO73" i="158" s="1"/>
  <c r="AP74" i="158" s="1"/>
  <c r="AQ75" i="158" s="1"/>
  <c r="AR76" i="158" s="1"/>
  <c r="AS77" i="158" s="1"/>
  <c r="AT78" i="158" s="1"/>
  <c r="AU79" i="158" s="1"/>
  <c r="AV80" i="158" s="1"/>
  <c r="AW81" i="158" s="1"/>
  <c r="AX82" i="158" s="1"/>
  <c r="P67" i="158"/>
  <c r="Q68" i="158" s="1"/>
  <c r="AG70" i="158"/>
  <c r="AH71" i="158" s="1"/>
  <c r="AI72" i="158" s="1"/>
  <c r="AJ73" i="158" s="1"/>
  <c r="AK74" i="158" s="1"/>
  <c r="AL75" i="158" s="1"/>
  <c r="AM76" i="158" s="1"/>
  <c r="AN77" i="158" s="1"/>
  <c r="AO78" i="158" s="1"/>
  <c r="AP79" i="158" s="1"/>
  <c r="AQ80" i="158" s="1"/>
  <c r="AR81" i="158" s="1"/>
  <c r="AS82" i="158" s="1"/>
  <c r="P78" i="158"/>
  <c r="Q79" i="158" s="1"/>
  <c r="W68" i="158"/>
  <c r="P70" i="158"/>
  <c r="Q71" i="158" s="1"/>
  <c r="R72" i="158" s="1"/>
  <c r="S73" i="158" s="1"/>
  <c r="T74" i="158" s="1"/>
  <c r="U75" i="158" s="1"/>
  <c r="V76" i="158" s="1"/>
  <c r="W77" i="158" s="1"/>
  <c r="X78" i="158" s="1"/>
  <c r="Y79" i="158" s="1"/>
  <c r="Z80" i="158" s="1"/>
  <c r="AA81" i="158" s="1"/>
  <c r="AB82" i="158" s="1"/>
  <c r="AE69" i="158"/>
  <c r="AF70" i="158" s="1"/>
  <c r="AG71" i="158" s="1"/>
  <c r="AH72" i="158" s="1"/>
  <c r="AI73" i="158" s="1"/>
  <c r="AJ74" i="158" s="1"/>
  <c r="AK75" i="158" s="1"/>
  <c r="AL76" i="158" s="1"/>
  <c r="AM77" i="158" s="1"/>
  <c r="AN78" i="158" s="1"/>
  <c r="AO79" i="158" s="1"/>
  <c r="AP80" i="158" s="1"/>
  <c r="AQ81" i="158" s="1"/>
  <c r="AR82" i="158" s="1"/>
  <c r="P72" i="158"/>
  <c r="Q73" i="158" s="1"/>
  <c r="R74" i="158" s="1"/>
  <c r="S75" i="158" s="1"/>
  <c r="P82" i="158"/>
  <c r="P80" i="158"/>
  <c r="Q81" i="158" s="1"/>
  <c r="R82" i="158" s="1"/>
  <c r="AN71" i="158"/>
  <c r="AO72" i="158" s="1"/>
  <c r="AP73" i="158" s="1"/>
  <c r="AQ74" i="158" s="1"/>
  <c r="AR75" i="158" s="1"/>
  <c r="AS76" i="158" s="1"/>
  <c r="AT77" i="158" s="1"/>
  <c r="AU78" i="158" s="1"/>
  <c r="AV79" i="158" s="1"/>
  <c r="AW80" i="158" s="1"/>
  <c r="AX81" i="158" s="1"/>
  <c r="AY82" i="158" s="1"/>
  <c r="AF68" i="158"/>
  <c r="AH74" i="158"/>
  <c r="AI75" i="158" s="1"/>
  <c r="AJ76" i="158" s="1"/>
  <c r="AK77" i="158" s="1"/>
  <c r="AL78" i="158" s="1"/>
  <c r="AM79" i="158" s="1"/>
  <c r="AN80" i="158" s="1"/>
  <c r="AO81" i="158" s="1"/>
  <c r="AP82" i="158" s="1"/>
  <c r="P76" i="158"/>
  <c r="Q77" i="158" s="1"/>
  <c r="R78" i="158" s="1"/>
  <c r="S79" i="158" s="1"/>
  <c r="T80" i="158" s="1"/>
  <c r="U81" i="158" s="1"/>
  <c r="V82" i="158" s="1"/>
  <c r="AG68" i="158"/>
  <c r="S69" i="158"/>
  <c r="T70" i="158" s="1"/>
  <c r="U71" i="158" s="1"/>
  <c r="V72" i="158" s="1"/>
  <c r="W73" i="158" s="1"/>
  <c r="X74" i="158" s="1"/>
  <c r="Y75" i="158" s="1"/>
  <c r="Z76" i="158" s="1"/>
  <c r="AA77" i="158" s="1"/>
  <c r="AB78" i="158" s="1"/>
  <c r="AC79" i="158" s="1"/>
  <c r="AD80" i="158" s="1"/>
  <c r="AE81" i="158" s="1"/>
  <c r="AF82" i="158" s="1"/>
  <c r="R69" i="158"/>
  <c r="S70" i="158" s="1"/>
  <c r="T71" i="158" s="1"/>
  <c r="R75" i="158"/>
  <c r="P74" i="158"/>
  <c r="Q75" i="158" s="1"/>
  <c r="R76" i="158" s="1"/>
  <c r="S77" i="158" s="1"/>
  <c r="T78" i="158" s="1"/>
  <c r="U79" i="158" s="1"/>
  <c r="V80" i="158" s="1"/>
  <c r="W81" i="158" s="1"/>
  <c r="X82" i="158" s="1"/>
  <c r="P61" i="158"/>
  <c r="Q62" i="158" s="1"/>
  <c r="R63" i="158" s="1"/>
  <c r="S64" i="158" s="1"/>
  <c r="T65" i="158" s="1"/>
  <c r="U66" i="158" s="1"/>
  <c r="V67" i="158" s="1"/>
  <c r="P65" i="158"/>
  <c r="Q66" i="158" s="1"/>
  <c r="R67" i="158" s="1"/>
  <c r="P53" i="158"/>
  <c r="Q54" i="158" s="1"/>
  <c r="R55" i="158" s="1"/>
  <c r="S56" i="158" s="1"/>
  <c r="T57" i="158" s="1"/>
  <c r="U58" i="158" s="1"/>
  <c r="V59" i="158" s="1"/>
  <c r="W60" i="158" s="1"/>
  <c r="X61" i="158" s="1"/>
  <c r="Y62" i="158" s="1"/>
  <c r="Z63" i="158" s="1"/>
  <c r="AA64" i="158" s="1"/>
  <c r="AB65" i="158" s="1"/>
  <c r="AC66" i="158" s="1"/>
  <c r="AD67" i="158" s="1"/>
  <c r="AE68" i="158" s="1"/>
  <c r="AF69" i="158" s="1"/>
  <c r="P57" i="158"/>
  <c r="Q58" i="158" s="1"/>
  <c r="R59" i="158" s="1"/>
  <c r="S60" i="158" s="1"/>
  <c r="T61" i="158" s="1"/>
  <c r="U62" i="158" s="1"/>
  <c r="V63" i="158" s="1"/>
  <c r="W64" i="158" s="1"/>
  <c r="X65" i="158" s="1"/>
  <c r="Y66" i="158" s="1"/>
  <c r="Z67" i="158" s="1"/>
  <c r="AA68" i="158" s="1"/>
  <c r="AB69" i="158" s="1"/>
  <c r="AC70" i="158" s="1"/>
  <c r="AD71" i="158" s="1"/>
  <c r="AE72" i="158" s="1"/>
  <c r="AF73" i="158" s="1"/>
  <c r="AG74" i="158" s="1"/>
  <c r="AH75" i="158" s="1"/>
  <c r="AI76" i="158" s="1"/>
  <c r="AJ77" i="158" s="1"/>
  <c r="AK78" i="158" s="1"/>
  <c r="AL79" i="158" s="1"/>
  <c r="AM80" i="158" s="1"/>
  <c r="AN81" i="158" s="1"/>
  <c r="AO82" i="158" s="1"/>
  <c r="P63" i="158"/>
  <c r="Q64" i="158" s="1"/>
  <c r="R65" i="158" s="1"/>
  <c r="S66" i="158" s="1"/>
  <c r="T67" i="158" s="1"/>
  <c r="U68" i="158" s="1"/>
  <c r="V69" i="158" s="1"/>
  <c r="W70" i="158" s="1"/>
  <c r="X71" i="158" s="1"/>
  <c r="Y72" i="158" s="1"/>
  <c r="Z73" i="158" s="1"/>
  <c r="AA74" i="158" s="1"/>
  <c r="AB75" i="158" s="1"/>
  <c r="AC76" i="158" s="1"/>
  <c r="AD77" i="158" s="1"/>
  <c r="AE78" i="158" s="1"/>
  <c r="AF79" i="158" s="1"/>
  <c r="AG80" i="158" s="1"/>
  <c r="AH81" i="158" s="1"/>
  <c r="AI82" i="158" s="1"/>
  <c r="P62" i="158"/>
  <c r="Q63" i="158" s="1"/>
  <c r="R64" i="158" s="1"/>
  <c r="S65" i="158" s="1"/>
  <c r="T66" i="158" s="1"/>
  <c r="U67" i="158" s="1"/>
  <c r="V68" i="158" s="1"/>
  <c r="W69" i="158" s="1"/>
  <c r="X70" i="158" s="1"/>
  <c r="Y71" i="158" s="1"/>
  <c r="Z72" i="158" s="1"/>
  <c r="AA73" i="158" s="1"/>
  <c r="AB74" i="158" s="1"/>
  <c r="AC75" i="158" s="1"/>
  <c r="AD76" i="158" s="1"/>
  <c r="AE77" i="158" s="1"/>
  <c r="AF78" i="158" s="1"/>
  <c r="AG79" i="158" s="1"/>
  <c r="AH80" i="158" s="1"/>
  <c r="AI81" i="158" s="1"/>
  <c r="AJ82" i="158" s="1"/>
  <c r="P50" i="158"/>
  <c r="Q51" i="158" s="1"/>
  <c r="R52" i="158" s="1"/>
  <c r="S53" i="158" s="1"/>
  <c r="T54" i="158" s="1"/>
  <c r="U55" i="158" s="1"/>
  <c r="V56" i="158" s="1"/>
  <c r="W57" i="158" s="1"/>
  <c r="X58" i="158" s="1"/>
  <c r="Y59" i="158" s="1"/>
  <c r="Z60" i="158" s="1"/>
  <c r="AA61" i="158" s="1"/>
  <c r="AB62" i="158" s="1"/>
  <c r="AC63" i="158" s="1"/>
  <c r="AD64" i="158" s="1"/>
  <c r="AE65" i="158" s="1"/>
  <c r="AF66" i="158" s="1"/>
  <c r="AG67" i="158" s="1"/>
  <c r="AH68" i="158" s="1"/>
  <c r="AI69" i="158" s="1"/>
  <c r="AJ70" i="158" s="1"/>
  <c r="AK71" i="158" s="1"/>
  <c r="AL72" i="158" s="1"/>
  <c r="AM73" i="158" s="1"/>
  <c r="AN74" i="158" s="1"/>
  <c r="AO75" i="158" s="1"/>
  <c r="AP76" i="158" s="1"/>
  <c r="AQ77" i="158" s="1"/>
  <c r="AR78" i="158" s="1"/>
  <c r="AS79" i="158" s="1"/>
  <c r="AT80" i="158" s="1"/>
  <c r="AU81" i="158" s="1"/>
  <c r="AV82" i="158" s="1"/>
  <c r="P58" i="158"/>
  <c r="Q59" i="158" s="1"/>
  <c r="R60" i="158" s="1"/>
  <c r="S61" i="158" s="1"/>
  <c r="T62" i="158" s="1"/>
  <c r="U63" i="158" s="1"/>
  <c r="V64" i="158" s="1"/>
  <c r="W65" i="158" s="1"/>
  <c r="X66" i="158" s="1"/>
  <c r="Y67" i="158" s="1"/>
  <c r="Z68" i="158" s="1"/>
  <c r="P47" i="158"/>
  <c r="Q48" i="158" s="1"/>
  <c r="R49" i="158" s="1"/>
  <c r="S50" i="158" s="1"/>
  <c r="T51" i="158" s="1"/>
  <c r="U52" i="158" s="1"/>
  <c r="V53" i="158" s="1"/>
  <c r="W54" i="158" s="1"/>
  <c r="X55" i="158" s="1"/>
  <c r="Y56" i="158" s="1"/>
  <c r="Z57" i="158" s="1"/>
  <c r="AA58" i="158" s="1"/>
  <c r="AB59" i="158" s="1"/>
  <c r="AC60" i="158" s="1"/>
  <c r="AD61" i="158" s="1"/>
  <c r="AE62" i="158" s="1"/>
  <c r="AF63" i="158" s="1"/>
  <c r="AG64" i="158" s="1"/>
  <c r="AH65" i="158" s="1"/>
  <c r="AI66" i="158" s="1"/>
  <c r="AJ67" i="158" s="1"/>
  <c r="AK68" i="158" s="1"/>
  <c r="AL69" i="158" s="1"/>
  <c r="AM70" i="158" s="1"/>
  <c r="P54" i="158"/>
  <c r="Q55" i="158" s="1"/>
  <c r="R56" i="158" s="1"/>
  <c r="S57" i="158" s="1"/>
  <c r="T58" i="158" s="1"/>
  <c r="U59" i="158" s="1"/>
  <c r="V60" i="158" s="1"/>
  <c r="W61" i="158" s="1"/>
  <c r="X62" i="158" s="1"/>
  <c r="Y63" i="158" s="1"/>
  <c r="Z64" i="158" s="1"/>
  <c r="AA65" i="158" s="1"/>
  <c r="AB66" i="158" s="1"/>
  <c r="AC67" i="158" s="1"/>
  <c r="AD68" i="158" s="1"/>
  <c r="P59" i="158"/>
  <c r="Q60" i="158" s="1"/>
  <c r="R61" i="158" s="1"/>
  <c r="S62" i="158" s="1"/>
  <c r="T63" i="158" s="1"/>
  <c r="U64" i="158" s="1"/>
  <c r="V65" i="158" s="1"/>
  <c r="W66" i="158" s="1"/>
  <c r="X67" i="158" s="1"/>
  <c r="Y68" i="158" s="1"/>
  <c r="Z69" i="158" s="1"/>
  <c r="AA70" i="158" s="1"/>
  <c r="AB71" i="158" s="1"/>
  <c r="AC72" i="158" s="1"/>
  <c r="AD73" i="158" s="1"/>
  <c r="AE74" i="158" s="1"/>
  <c r="AF75" i="158" s="1"/>
  <c r="AG76" i="158" s="1"/>
  <c r="AH77" i="158" s="1"/>
  <c r="AI78" i="158" s="1"/>
  <c r="AJ79" i="158" s="1"/>
  <c r="AK80" i="158" s="1"/>
  <c r="AL81" i="158" s="1"/>
  <c r="AM82" i="158" s="1"/>
  <c r="P48" i="158"/>
  <c r="Q49" i="158" s="1"/>
  <c r="R50" i="158" s="1"/>
  <c r="S51" i="158" s="1"/>
  <c r="T52" i="158" s="1"/>
  <c r="U53" i="158" s="1"/>
  <c r="V54" i="158" s="1"/>
  <c r="W55" i="158" s="1"/>
  <c r="X56" i="158" s="1"/>
  <c r="Y57" i="158" s="1"/>
  <c r="Z58" i="158" s="1"/>
  <c r="AA59" i="158" s="1"/>
  <c r="AB60" i="158" s="1"/>
  <c r="AC61" i="158" s="1"/>
  <c r="AD62" i="158" s="1"/>
  <c r="AE63" i="158" s="1"/>
  <c r="AF64" i="158" s="1"/>
  <c r="AG65" i="158" s="1"/>
  <c r="AH66" i="158" s="1"/>
  <c r="AI67" i="158" s="1"/>
  <c r="P51" i="158"/>
  <c r="Q52" i="158" s="1"/>
  <c r="R53" i="158" s="1"/>
  <c r="S54" i="158" s="1"/>
  <c r="T55" i="158" s="1"/>
  <c r="U56" i="158" s="1"/>
  <c r="V57" i="158" s="1"/>
  <c r="W58" i="158" s="1"/>
  <c r="X59" i="158" s="1"/>
  <c r="Y60" i="158" s="1"/>
  <c r="Z61" i="158" s="1"/>
  <c r="AA62" i="158" s="1"/>
  <c r="AB63" i="158" s="1"/>
  <c r="AC64" i="158" s="1"/>
  <c r="AD65" i="158" s="1"/>
  <c r="AE66" i="158" s="1"/>
  <c r="AF67" i="158" s="1"/>
  <c r="P55" i="158"/>
  <c r="Q56" i="158" s="1"/>
  <c r="R57" i="158" s="1"/>
  <c r="S58" i="158" s="1"/>
  <c r="T59" i="158" s="1"/>
  <c r="U60" i="158" s="1"/>
  <c r="V61" i="158" s="1"/>
  <c r="W62" i="158" s="1"/>
  <c r="X63" i="158" s="1"/>
  <c r="Y64" i="158" s="1"/>
  <c r="Z65" i="158" s="1"/>
  <c r="AA66" i="158" s="1"/>
  <c r="AB67" i="158" s="1"/>
  <c r="AC68" i="158" s="1"/>
  <c r="AD69" i="158" s="1"/>
  <c r="AE70" i="158" s="1"/>
  <c r="AF71" i="158" s="1"/>
  <c r="AG72" i="158" s="1"/>
  <c r="AH73" i="158" s="1"/>
  <c r="AI74" i="158" s="1"/>
  <c r="AJ75" i="158" s="1"/>
  <c r="AK76" i="158" s="1"/>
  <c r="AL77" i="158" s="1"/>
  <c r="AM78" i="158" s="1"/>
  <c r="AN79" i="158" s="1"/>
  <c r="AO80" i="158" s="1"/>
  <c r="AP81" i="158" s="1"/>
  <c r="AQ82" i="158" s="1"/>
  <c r="P64" i="158"/>
  <c r="Q65" i="158" s="1"/>
  <c r="R66" i="158" s="1"/>
  <c r="S67" i="158" s="1"/>
  <c r="T68" i="158" s="1"/>
  <c r="U69" i="158" s="1"/>
  <c r="V70" i="158" s="1"/>
  <c r="W71" i="158" s="1"/>
  <c r="X72" i="158" s="1"/>
  <c r="Y73" i="158" s="1"/>
  <c r="Z74" i="158" s="1"/>
  <c r="AA75" i="158" s="1"/>
  <c r="AB76" i="158" s="1"/>
  <c r="AC77" i="158" s="1"/>
  <c r="AD78" i="158" s="1"/>
  <c r="AE79" i="158" s="1"/>
  <c r="AF80" i="158" s="1"/>
  <c r="AG81" i="158" s="1"/>
  <c r="AH82" i="158" s="1"/>
  <c r="P60" i="158"/>
  <c r="Q61" i="158" s="1"/>
  <c r="R62" i="158" s="1"/>
  <c r="S63" i="158" s="1"/>
  <c r="T64" i="158" s="1"/>
  <c r="U65" i="158" s="1"/>
  <c r="V66" i="158" s="1"/>
  <c r="W67" i="158" s="1"/>
  <c r="X68" i="158" s="1"/>
  <c r="Y69" i="158" s="1"/>
  <c r="Z70" i="158" s="1"/>
  <c r="AA71" i="158" s="1"/>
  <c r="AB72" i="158" s="1"/>
  <c r="AC73" i="158" s="1"/>
  <c r="AD74" i="158" s="1"/>
  <c r="AE75" i="158" s="1"/>
  <c r="AF76" i="158" s="1"/>
  <c r="AG77" i="158" s="1"/>
  <c r="AH78" i="158" s="1"/>
  <c r="AI79" i="158" s="1"/>
  <c r="AJ80" i="158" s="1"/>
  <c r="AK81" i="158" s="1"/>
  <c r="AL82" i="158" s="1"/>
  <c r="P49" i="158"/>
  <c r="Q50" i="158" s="1"/>
  <c r="R51" i="158" s="1"/>
  <c r="S52" i="158" s="1"/>
  <c r="T53" i="158" s="1"/>
  <c r="U54" i="158" s="1"/>
  <c r="V55" i="158" s="1"/>
  <c r="W56" i="158" s="1"/>
  <c r="X57" i="158" s="1"/>
  <c r="Y58" i="158" s="1"/>
  <c r="Z59" i="158" s="1"/>
  <c r="AA60" i="158" s="1"/>
  <c r="AB61" i="158" s="1"/>
  <c r="AC62" i="158" s="1"/>
  <c r="AD63" i="158" s="1"/>
  <c r="AE64" i="158" s="1"/>
  <c r="AF65" i="158" s="1"/>
  <c r="AG66" i="158" s="1"/>
  <c r="AH67" i="158" s="1"/>
  <c r="AI68" i="158" s="1"/>
  <c r="AJ69" i="158" s="1"/>
  <c r="AK70" i="158" s="1"/>
  <c r="AL71" i="158" s="1"/>
  <c r="AM72" i="158" s="1"/>
  <c r="AN73" i="158" s="1"/>
  <c r="AO74" i="158" s="1"/>
  <c r="AP75" i="158" s="1"/>
  <c r="AQ76" i="158" s="1"/>
  <c r="AR77" i="158" s="1"/>
  <c r="AS78" i="158" s="1"/>
  <c r="AT79" i="158" s="1"/>
  <c r="AU80" i="158" s="1"/>
  <c r="AV81" i="158" s="1"/>
  <c r="AW82" i="158" s="1"/>
  <c r="P52" i="158"/>
  <c r="Q53" i="158" s="1"/>
  <c r="R54" i="158" s="1"/>
  <c r="S55" i="158" s="1"/>
  <c r="T56" i="158" s="1"/>
  <c r="U57" i="158" s="1"/>
  <c r="V58" i="158" s="1"/>
  <c r="W59" i="158" s="1"/>
  <c r="X60" i="158" s="1"/>
  <c r="Y61" i="158" s="1"/>
  <c r="Z62" i="158" s="1"/>
  <c r="AA63" i="158" s="1"/>
  <c r="AB64" i="158" s="1"/>
  <c r="AC65" i="158" s="1"/>
  <c r="AD66" i="158" s="1"/>
  <c r="AE67" i="158" s="1"/>
  <c r="P56" i="158"/>
  <c r="Q57" i="158" s="1"/>
  <c r="R58" i="158" s="1"/>
  <c r="S59" i="158" s="1"/>
  <c r="T60" i="158" s="1"/>
  <c r="U61" i="158" s="1"/>
  <c r="V62" i="158" s="1"/>
  <c r="W63" i="158" s="1"/>
  <c r="X64" i="158" s="1"/>
  <c r="Y65" i="158" s="1"/>
  <c r="Z66" i="158" s="1"/>
  <c r="AA67" i="158" s="1"/>
  <c r="AB68" i="158" s="1"/>
  <c r="AC69" i="158" s="1"/>
  <c r="AD70" i="158" s="1"/>
  <c r="AE71" i="158" s="1"/>
  <c r="AF72" i="158" s="1"/>
  <c r="F26" i="158"/>
  <c r="I26" i="158" s="1"/>
  <c r="O9" i="158" a="1"/>
  <c r="O9" i="158" s="1"/>
  <c r="BN46" i="158" s="1"/>
  <c r="J26" i="158"/>
  <c r="G26" i="158" s="1" a="1"/>
  <c r="G26" i="158" s="1"/>
  <c r="H27" i="158"/>
  <c r="J27" i="158" s="1"/>
  <c r="D28" i="158"/>
  <c r="E28" i="158" s="1"/>
  <c r="F28" i="158" s="1"/>
  <c r="I28" i="158" s="1"/>
  <c r="BL46" i="158" l="1"/>
  <c r="BM47" i="158" s="1"/>
  <c r="BN48" i="158" s="1"/>
  <c r="BM46" i="158"/>
  <c r="BN47" i="158" s="1"/>
  <c r="BD46" i="158"/>
  <c r="BE47" i="158" s="1"/>
  <c r="BF48" i="158" s="1"/>
  <c r="BG49" i="158" s="1"/>
  <c r="BH50" i="158" s="1"/>
  <c r="BE46" i="158"/>
  <c r="BF47" i="158" s="1"/>
  <c r="BG48" i="158" s="1"/>
  <c r="BH49" i="158" s="1"/>
  <c r="BI50" i="158" s="1"/>
  <c r="BF46" i="158"/>
  <c r="BG47" i="158" s="1"/>
  <c r="BH48" i="158" s="1"/>
  <c r="BI49" i="158" s="1"/>
  <c r="BJ50" i="158" s="1"/>
  <c r="BH46" i="158"/>
  <c r="BI47" i="158" s="1"/>
  <c r="BJ48" i="158" s="1"/>
  <c r="BK49" i="158" s="1"/>
  <c r="BL50" i="158" s="1"/>
  <c r="BG46" i="158"/>
  <c r="BH47" i="158" s="1"/>
  <c r="BI48" i="158" s="1"/>
  <c r="BJ49" i="158" s="1"/>
  <c r="BK50" i="158" s="1"/>
  <c r="BI46" i="158"/>
  <c r="BJ47" i="158" s="1"/>
  <c r="BK48" i="158" s="1"/>
  <c r="BL49" i="158" s="1"/>
  <c r="BM50" i="158" s="1"/>
  <c r="BJ46" i="158"/>
  <c r="BK47" i="158" s="1"/>
  <c r="BL48" i="158" s="1"/>
  <c r="BM49" i="158" s="1"/>
  <c r="BN50" i="158" s="1"/>
  <c r="BK46" i="158"/>
  <c r="BL47" i="158" s="1"/>
  <c r="BM48" i="158" s="1"/>
  <c r="BN49" i="158" s="1"/>
  <c r="AX46" i="158"/>
  <c r="AY47" i="158" s="1"/>
  <c r="AZ48" i="158" s="1"/>
  <c r="BA49" i="158" s="1"/>
  <c r="BB50" i="158" s="1"/>
  <c r="BC51" i="158" s="1"/>
  <c r="AN46" i="158"/>
  <c r="AO47" i="158" s="1"/>
  <c r="AP48" i="158" s="1"/>
  <c r="AQ49" i="158" s="1"/>
  <c r="AR50" i="158" s="1"/>
  <c r="AS51" i="158" s="1"/>
  <c r="AT52" i="158" s="1"/>
  <c r="AU53" i="158" s="1"/>
  <c r="AV54" i="158" s="1"/>
  <c r="AW55" i="158" s="1"/>
  <c r="AX56" i="158" s="1"/>
  <c r="AY57" i="158" s="1"/>
  <c r="AZ58" i="158" s="1"/>
  <c r="BA59" i="158" s="1"/>
  <c r="BB60" i="158" s="1"/>
  <c r="BC61" i="158" s="1"/>
  <c r="AD46" i="158"/>
  <c r="AE47" i="158" s="1"/>
  <c r="AF48" i="158" s="1"/>
  <c r="AG49" i="158" s="1"/>
  <c r="AH50" i="158" s="1"/>
  <c r="AI51" i="158" s="1"/>
  <c r="AJ52" i="158" s="1"/>
  <c r="AK53" i="158" s="1"/>
  <c r="AL54" i="158" s="1"/>
  <c r="AM55" i="158" s="1"/>
  <c r="AN56" i="158" s="1"/>
  <c r="AO57" i="158" s="1"/>
  <c r="AP58" i="158" s="1"/>
  <c r="AQ59" i="158" s="1"/>
  <c r="AR60" i="158" s="1"/>
  <c r="AS61" i="158" s="1"/>
  <c r="AT62" i="158" s="1"/>
  <c r="AU63" i="158" s="1"/>
  <c r="AV64" i="158" s="1"/>
  <c r="AW65" i="158" s="1"/>
  <c r="AX66" i="158" s="1"/>
  <c r="AY67" i="158" s="1"/>
  <c r="AZ68" i="158" s="1"/>
  <c r="BA69" i="158" s="1"/>
  <c r="BB70" i="158" s="1"/>
  <c r="BC71" i="158" s="1"/>
  <c r="T46" i="158"/>
  <c r="U47" i="158" s="1"/>
  <c r="V48" i="158" s="1"/>
  <c r="W49" i="158" s="1"/>
  <c r="X50" i="158" s="1"/>
  <c r="Y51" i="158" s="1"/>
  <c r="Z52" i="158" s="1"/>
  <c r="AA53" i="158" s="1"/>
  <c r="AB54" i="158" s="1"/>
  <c r="AC55" i="158" s="1"/>
  <c r="AD56" i="158" s="1"/>
  <c r="AE57" i="158" s="1"/>
  <c r="AF58" i="158" s="1"/>
  <c r="AG59" i="158" s="1"/>
  <c r="AH60" i="158" s="1"/>
  <c r="AI61" i="158" s="1"/>
  <c r="AJ62" i="158" s="1"/>
  <c r="AK63" i="158" s="1"/>
  <c r="AL64" i="158" s="1"/>
  <c r="AM65" i="158" s="1"/>
  <c r="AN66" i="158" s="1"/>
  <c r="AO67" i="158" s="1"/>
  <c r="AP68" i="158" s="1"/>
  <c r="AQ69" i="158" s="1"/>
  <c r="AR70" i="158" s="1"/>
  <c r="AS71" i="158" s="1"/>
  <c r="AT72" i="158" s="1"/>
  <c r="AU73" i="158" s="1"/>
  <c r="AV74" i="158" s="1"/>
  <c r="AW75" i="158" s="1"/>
  <c r="AX76" i="158" s="1"/>
  <c r="AY77" i="158" s="1"/>
  <c r="AZ78" i="158" s="1"/>
  <c r="BA79" i="158" s="1"/>
  <c r="BB80" i="158" s="1"/>
  <c r="BC81" i="158" s="1"/>
  <c r="AW46" i="158"/>
  <c r="AX47" i="158" s="1"/>
  <c r="AY48" i="158" s="1"/>
  <c r="AZ49" i="158" s="1"/>
  <c r="BA50" i="158" s="1"/>
  <c r="BB51" i="158" s="1"/>
  <c r="BC52" i="158" s="1"/>
  <c r="AM46" i="158"/>
  <c r="AN47" i="158" s="1"/>
  <c r="AO48" i="158" s="1"/>
  <c r="AP49" i="158" s="1"/>
  <c r="AQ50" i="158" s="1"/>
  <c r="AR51" i="158" s="1"/>
  <c r="AS52" i="158" s="1"/>
  <c r="AT53" i="158" s="1"/>
  <c r="AU54" i="158" s="1"/>
  <c r="AV55" i="158" s="1"/>
  <c r="AW56" i="158" s="1"/>
  <c r="AX57" i="158" s="1"/>
  <c r="AY58" i="158" s="1"/>
  <c r="AZ59" i="158" s="1"/>
  <c r="BA60" i="158" s="1"/>
  <c r="BB61" i="158" s="1"/>
  <c r="BC62" i="158" s="1"/>
  <c r="AC46" i="158"/>
  <c r="AD47" i="158" s="1"/>
  <c r="AE48" i="158" s="1"/>
  <c r="AF49" i="158" s="1"/>
  <c r="AG50" i="158" s="1"/>
  <c r="AH51" i="158" s="1"/>
  <c r="AI52" i="158" s="1"/>
  <c r="AJ53" i="158" s="1"/>
  <c r="AK54" i="158" s="1"/>
  <c r="AL55" i="158" s="1"/>
  <c r="AM56" i="158" s="1"/>
  <c r="AN57" i="158" s="1"/>
  <c r="AO58" i="158" s="1"/>
  <c r="AP59" i="158" s="1"/>
  <c r="AQ60" i="158" s="1"/>
  <c r="AR61" i="158" s="1"/>
  <c r="AS62" i="158" s="1"/>
  <c r="AT63" i="158" s="1"/>
  <c r="AU64" i="158" s="1"/>
  <c r="AV65" i="158" s="1"/>
  <c r="AW66" i="158" s="1"/>
  <c r="AX67" i="158" s="1"/>
  <c r="AY68" i="158" s="1"/>
  <c r="AZ69" i="158" s="1"/>
  <c r="BA70" i="158" s="1"/>
  <c r="BB71" i="158" s="1"/>
  <c r="BC72" i="158" s="1"/>
  <c r="S46" i="158"/>
  <c r="T47" i="158" s="1"/>
  <c r="U48" i="158" s="1"/>
  <c r="V49" i="158" s="1"/>
  <c r="W50" i="158" s="1"/>
  <c r="X51" i="158" s="1"/>
  <c r="Y52" i="158" s="1"/>
  <c r="Z53" i="158" s="1"/>
  <c r="AA54" i="158" s="1"/>
  <c r="AB55" i="158" s="1"/>
  <c r="AC56" i="158" s="1"/>
  <c r="AD57" i="158" s="1"/>
  <c r="AE58" i="158" s="1"/>
  <c r="AF59" i="158" s="1"/>
  <c r="AG60" i="158" s="1"/>
  <c r="AH61" i="158" s="1"/>
  <c r="AI62" i="158" s="1"/>
  <c r="AJ63" i="158" s="1"/>
  <c r="AK64" i="158" s="1"/>
  <c r="AL65" i="158" s="1"/>
  <c r="AM66" i="158" s="1"/>
  <c r="AN67" i="158" s="1"/>
  <c r="AO68" i="158" s="1"/>
  <c r="AP69" i="158" s="1"/>
  <c r="AQ70" i="158" s="1"/>
  <c r="AR71" i="158" s="1"/>
  <c r="AS72" i="158" s="1"/>
  <c r="AT73" i="158" s="1"/>
  <c r="AU74" i="158" s="1"/>
  <c r="AV75" i="158" s="1"/>
  <c r="AW76" i="158" s="1"/>
  <c r="AX77" i="158" s="1"/>
  <c r="AY78" i="158" s="1"/>
  <c r="AZ79" i="158" s="1"/>
  <c r="BA80" i="158" s="1"/>
  <c r="BB81" i="158" s="1"/>
  <c r="BC82" i="158" s="1"/>
  <c r="AV46" i="158"/>
  <c r="AW47" i="158" s="1"/>
  <c r="AX48" i="158" s="1"/>
  <c r="AY49" i="158" s="1"/>
  <c r="AZ50" i="158" s="1"/>
  <c r="BA51" i="158" s="1"/>
  <c r="BB52" i="158" s="1"/>
  <c r="BC53" i="158" s="1"/>
  <c r="AL46" i="158"/>
  <c r="AM47" i="158" s="1"/>
  <c r="AN48" i="158" s="1"/>
  <c r="AO49" i="158" s="1"/>
  <c r="AP50" i="158" s="1"/>
  <c r="AQ51" i="158" s="1"/>
  <c r="AR52" i="158" s="1"/>
  <c r="AS53" i="158" s="1"/>
  <c r="AT54" i="158" s="1"/>
  <c r="AU55" i="158" s="1"/>
  <c r="AV56" i="158" s="1"/>
  <c r="AW57" i="158" s="1"/>
  <c r="AX58" i="158" s="1"/>
  <c r="AY59" i="158" s="1"/>
  <c r="AZ60" i="158" s="1"/>
  <c r="BA61" i="158" s="1"/>
  <c r="BB62" i="158" s="1"/>
  <c r="BC63" i="158" s="1"/>
  <c r="AB46" i="158"/>
  <c r="AC47" i="158" s="1"/>
  <c r="AD48" i="158" s="1"/>
  <c r="AE49" i="158" s="1"/>
  <c r="AF50" i="158" s="1"/>
  <c r="AG51" i="158" s="1"/>
  <c r="AH52" i="158" s="1"/>
  <c r="AI53" i="158" s="1"/>
  <c r="AJ54" i="158" s="1"/>
  <c r="AK55" i="158" s="1"/>
  <c r="AL56" i="158" s="1"/>
  <c r="AM57" i="158" s="1"/>
  <c r="AN58" i="158" s="1"/>
  <c r="AO59" i="158" s="1"/>
  <c r="AP60" i="158" s="1"/>
  <c r="AQ61" i="158" s="1"/>
  <c r="AR62" i="158" s="1"/>
  <c r="AS63" i="158" s="1"/>
  <c r="AT64" i="158" s="1"/>
  <c r="AU65" i="158" s="1"/>
  <c r="AV66" i="158" s="1"/>
  <c r="AW67" i="158" s="1"/>
  <c r="AX68" i="158" s="1"/>
  <c r="AY69" i="158" s="1"/>
  <c r="AZ70" i="158" s="1"/>
  <c r="BA71" i="158" s="1"/>
  <c r="BB72" i="158" s="1"/>
  <c r="BC73" i="158" s="1"/>
  <c r="R46" i="158"/>
  <c r="S47" i="158" s="1"/>
  <c r="T48" i="158" s="1"/>
  <c r="U49" i="158" s="1"/>
  <c r="V50" i="158" s="1"/>
  <c r="W51" i="158" s="1"/>
  <c r="X52" i="158" s="1"/>
  <c r="Y53" i="158" s="1"/>
  <c r="Z54" i="158" s="1"/>
  <c r="AA55" i="158" s="1"/>
  <c r="AB56" i="158" s="1"/>
  <c r="AC57" i="158" s="1"/>
  <c r="AD58" i="158" s="1"/>
  <c r="AE59" i="158" s="1"/>
  <c r="AF60" i="158" s="1"/>
  <c r="AG61" i="158" s="1"/>
  <c r="AH62" i="158" s="1"/>
  <c r="AI63" i="158" s="1"/>
  <c r="AJ64" i="158" s="1"/>
  <c r="AK65" i="158" s="1"/>
  <c r="AL66" i="158" s="1"/>
  <c r="AM67" i="158" s="1"/>
  <c r="AN68" i="158" s="1"/>
  <c r="AO69" i="158" s="1"/>
  <c r="AP70" i="158" s="1"/>
  <c r="AQ71" i="158" s="1"/>
  <c r="AR72" i="158" s="1"/>
  <c r="AS73" i="158" s="1"/>
  <c r="AT74" i="158" s="1"/>
  <c r="AU75" i="158" s="1"/>
  <c r="AV76" i="158" s="1"/>
  <c r="AW77" i="158" s="1"/>
  <c r="AX78" i="158" s="1"/>
  <c r="AY79" i="158" s="1"/>
  <c r="AZ80" i="158" s="1"/>
  <c r="BA81" i="158" s="1"/>
  <c r="BB82" i="158" s="1"/>
  <c r="AU46" i="158"/>
  <c r="AV47" i="158" s="1"/>
  <c r="AW48" i="158" s="1"/>
  <c r="AX49" i="158" s="1"/>
  <c r="AY50" i="158" s="1"/>
  <c r="AZ51" i="158" s="1"/>
  <c r="BA52" i="158" s="1"/>
  <c r="BB53" i="158" s="1"/>
  <c r="BC54" i="158" s="1"/>
  <c r="AK46" i="158"/>
  <c r="AL47" i="158" s="1"/>
  <c r="AM48" i="158" s="1"/>
  <c r="AN49" i="158" s="1"/>
  <c r="AO50" i="158" s="1"/>
  <c r="AP51" i="158" s="1"/>
  <c r="AQ52" i="158" s="1"/>
  <c r="AR53" i="158" s="1"/>
  <c r="AS54" i="158" s="1"/>
  <c r="AT55" i="158" s="1"/>
  <c r="AU56" i="158" s="1"/>
  <c r="AV57" i="158" s="1"/>
  <c r="AW58" i="158" s="1"/>
  <c r="AX59" i="158" s="1"/>
  <c r="AY60" i="158" s="1"/>
  <c r="AZ61" i="158" s="1"/>
  <c r="BA62" i="158" s="1"/>
  <c r="BB63" i="158" s="1"/>
  <c r="BC64" i="158" s="1"/>
  <c r="AA46" i="158"/>
  <c r="AB47" i="158" s="1"/>
  <c r="AC48" i="158" s="1"/>
  <c r="AD49" i="158" s="1"/>
  <c r="AE50" i="158" s="1"/>
  <c r="AF51" i="158" s="1"/>
  <c r="AG52" i="158" s="1"/>
  <c r="AH53" i="158" s="1"/>
  <c r="AI54" i="158" s="1"/>
  <c r="AJ55" i="158" s="1"/>
  <c r="AK56" i="158" s="1"/>
  <c r="AL57" i="158" s="1"/>
  <c r="AM58" i="158" s="1"/>
  <c r="AN59" i="158" s="1"/>
  <c r="AO60" i="158" s="1"/>
  <c r="AP61" i="158" s="1"/>
  <c r="AQ62" i="158" s="1"/>
  <c r="AR63" i="158" s="1"/>
  <c r="AS64" i="158" s="1"/>
  <c r="AT65" i="158" s="1"/>
  <c r="AU66" i="158" s="1"/>
  <c r="AV67" i="158" s="1"/>
  <c r="AW68" i="158" s="1"/>
  <c r="AX69" i="158" s="1"/>
  <c r="AY70" i="158" s="1"/>
  <c r="AZ71" i="158" s="1"/>
  <c r="BA72" i="158" s="1"/>
  <c r="BB73" i="158" s="1"/>
  <c r="BC74" i="158" s="1"/>
  <c r="Q46" i="158"/>
  <c r="R47" i="158" s="1"/>
  <c r="S48" i="158" s="1"/>
  <c r="T49" i="158" s="1"/>
  <c r="U50" i="158" s="1"/>
  <c r="V51" i="158" s="1"/>
  <c r="W52" i="158" s="1"/>
  <c r="X53" i="158" s="1"/>
  <c r="Y54" i="158" s="1"/>
  <c r="Z55" i="158" s="1"/>
  <c r="AA56" i="158" s="1"/>
  <c r="AB57" i="158" s="1"/>
  <c r="AC58" i="158" s="1"/>
  <c r="AD59" i="158" s="1"/>
  <c r="AE60" i="158" s="1"/>
  <c r="AF61" i="158" s="1"/>
  <c r="AG62" i="158" s="1"/>
  <c r="AH63" i="158" s="1"/>
  <c r="AI64" i="158" s="1"/>
  <c r="AJ65" i="158" s="1"/>
  <c r="AK66" i="158" s="1"/>
  <c r="AL67" i="158" s="1"/>
  <c r="AM68" i="158" s="1"/>
  <c r="AN69" i="158" s="1"/>
  <c r="AO70" i="158" s="1"/>
  <c r="AP71" i="158" s="1"/>
  <c r="AQ72" i="158" s="1"/>
  <c r="AR73" i="158" s="1"/>
  <c r="AS74" i="158" s="1"/>
  <c r="AT75" i="158" s="1"/>
  <c r="AU76" i="158" s="1"/>
  <c r="AV77" i="158" s="1"/>
  <c r="AW78" i="158" s="1"/>
  <c r="AX79" i="158" s="1"/>
  <c r="AY80" i="158" s="1"/>
  <c r="AZ81" i="158" s="1"/>
  <c r="BA82" i="158" s="1"/>
  <c r="AT46" i="158"/>
  <c r="AU47" i="158" s="1"/>
  <c r="AV48" i="158" s="1"/>
  <c r="AW49" i="158" s="1"/>
  <c r="AX50" i="158" s="1"/>
  <c r="AY51" i="158" s="1"/>
  <c r="AZ52" i="158" s="1"/>
  <c r="BA53" i="158" s="1"/>
  <c r="BB54" i="158" s="1"/>
  <c r="BC55" i="158" s="1"/>
  <c r="AJ46" i="158"/>
  <c r="AK47" i="158" s="1"/>
  <c r="AL48" i="158" s="1"/>
  <c r="AM49" i="158" s="1"/>
  <c r="AN50" i="158" s="1"/>
  <c r="AO51" i="158" s="1"/>
  <c r="AP52" i="158" s="1"/>
  <c r="AQ53" i="158" s="1"/>
  <c r="AR54" i="158" s="1"/>
  <c r="AS55" i="158" s="1"/>
  <c r="AT56" i="158" s="1"/>
  <c r="AU57" i="158" s="1"/>
  <c r="AV58" i="158" s="1"/>
  <c r="AW59" i="158" s="1"/>
  <c r="AX60" i="158" s="1"/>
  <c r="AY61" i="158" s="1"/>
  <c r="AZ62" i="158" s="1"/>
  <c r="BA63" i="158" s="1"/>
  <c r="BB64" i="158" s="1"/>
  <c r="BC65" i="158" s="1"/>
  <c r="Z46" i="158"/>
  <c r="AA47" i="158" s="1"/>
  <c r="AB48" i="158" s="1"/>
  <c r="AC49" i="158" s="1"/>
  <c r="AD50" i="158" s="1"/>
  <c r="AE51" i="158" s="1"/>
  <c r="AF52" i="158" s="1"/>
  <c r="AG53" i="158" s="1"/>
  <c r="AH54" i="158" s="1"/>
  <c r="AI55" i="158" s="1"/>
  <c r="AJ56" i="158" s="1"/>
  <c r="AK57" i="158" s="1"/>
  <c r="AL58" i="158" s="1"/>
  <c r="AM59" i="158" s="1"/>
  <c r="AN60" i="158" s="1"/>
  <c r="AO61" i="158" s="1"/>
  <c r="AP62" i="158" s="1"/>
  <c r="AQ63" i="158" s="1"/>
  <c r="AR64" i="158" s="1"/>
  <c r="AS65" i="158" s="1"/>
  <c r="AT66" i="158" s="1"/>
  <c r="AU67" i="158" s="1"/>
  <c r="AV68" i="158" s="1"/>
  <c r="AW69" i="158" s="1"/>
  <c r="AX70" i="158" s="1"/>
  <c r="AY71" i="158" s="1"/>
  <c r="AZ72" i="158" s="1"/>
  <c r="BA73" i="158" s="1"/>
  <c r="BB74" i="158" s="1"/>
  <c r="BC75" i="158" s="1"/>
  <c r="P46" i="158"/>
  <c r="Q47" i="158" s="1"/>
  <c r="R48" i="158" s="1"/>
  <c r="S49" i="158" s="1"/>
  <c r="T50" i="158" s="1"/>
  <c r="U51" i="158" s="1"/>
  <c r="V52" i="158" s="1"/>
  <c r="W53" i="158" s="1"/>
  <c r="X54" i="158" s="1"/>
  <c r="Y55" i="158" s="1"/>
  <c r="Z56" i="158" s="1"/>
  <c r="AA57" i="158" s="1"/>
  <c r="AB58" i="158" s="1"/>
  <c r="AC59" i="158" s="1"/>
  <c r="AD60" i="158" s="1"/>
  <c r="AE61" i="158" s="1"/>
  <c r="AF62" i="158" s="1"/>
  <c r="AG63" i="158" s="1"/>
  <c r="AH64" i="158" s="1"/>
  <c r="AI65" i="158" s="1"/>
  <c r="AJ66" i="158" s="1"/>
  <c r="AK67" i="158" s="1"/>
  <c r="AL68" i="158" s="1"/>
  <c r="AM69" i="158" s="1"/>
  <c r="AN70" i="158" s="1"/>
  <c r="AO71" i="158" s="1"/>
  <c r="AP72" i="158" s="1"/>
  <c r="AQ73" i="158" s="1"/>
  <c r="AR74" i="158" s="1"/>
  <c r="AS75" i="158" s="1"/>
  <c r="AT76" i="158" s="1"/>
  <c r="AU77" i="158" s="1"/>
  <c r="AV78" i="158" s="1"/>
  <c r="AW79" i="158" s="1"/>
  <c r="AX80" i="158" s="1"/>
  <c r="AY81" i="158" s="1"/>
  <c r="AZ82" i="158" s="1"/>
  <c r="AP46" i="158"/>
  <c r="AQ47" i="158" s="1"/>
  <c r="AR48" i="158" s="1"/>
  <c r="AS49" i="158" s="1"/>
  <c r="AT50" i="158" s="1"/>
  <c r="AU51" i="158" s="1"/>
  <c r="AV52" i="158" s="1"/>
  <c r="AW53" i="158" s="1"/>
  <c r="AX54" i="158" s="1"/>
  <c r="AY55" i="158" s="1"/>
  <c r="AZ56" i="158" s="1"/>
  <c r="BA57" i="158" s="1"/>
  <c r="BB58" i="158" s="1"/>
  <c r="BC59" i="158" s="1"/>
  <c r="V46" i="158"/>
  <c r="W47" i="158" s="1"/>
  <c r="X48" i="158" s="1"/>
  <c r="Y49" i="158" s="1"/>
  <c r="Z50" i="158" s="1"/>
  <c r="AA51" i="158" s="1"/>
  <c r="AB52" i="158" s="1"/>
  <c r="AC53" i="158" s="1"/>
  <c r="AD54" i="158" s="1"/>
  <c r="AE55" i="158" s="1"/>
  <c r="AF56" i="158" s="1"/>
  <c r="AG57" i="158" s="1"/>
  <c r="AH58" i="158" s="1"/>
  <c r="AI59" i="158" s="1"/>
  <c r="AJ60" i="158" s="1"/>
  <c r="AK61" i="158" s="1"/>
  <c r="AL62" i="158" s="1"/>
  <c r="AM63" i="158" s="1"/>
  <c r="AN64" i="158" s="1"/>
  <c r="AO65" i="158" s="1"/>
  <c r="AP66" i="158" s="1"/>
  <c r="AQ67" i="158" s="1"/>
  <c r="AR68" i="158" s="1"/>
  <c r="AS69" i="158" s="1"/>
  <c r="AT70" i="158" s="1"/>
  <c r="AU71" i="158" s="1"/>
  <c r="AV72" i="158" s="1"/>
  <c r="AW73" i="158" s="1"/>
  <c r="AX74" i="158" s="1"/>
  <c r="AY75" i="158" s="1"/>
  <c r="AZ76" i="158" s="1"/>
  <c r="BA77" i="158" s="1"/>
  <c r="BB78" i="158" s="1"/>
  <c r="BC79" i="158" s="1"/>
  <c r="AO46" i="158"/>
  <c r="AP47" i="158" s="1"/>
  <c r="AQ48" i="158" s="1"/>
  <c r="AR49" i="158" s="1"/>
  <c r="AS50" i="158" s="1"/>
  <c r="AT51" i="158" s="1"/>
  <c r="AU52" i="158" s="1"/>
  <c r="AV53" i="158" s="1"/>
  <c r="AW54" i="158" s="1"/>
  <c r="AX55" i="158" s="1"/>
  <c r="AY56" i="158" s="1"/>
  <c r="AZ57" i="158" s="1"/>
  <c r="BA58" i="158" s="1"/>
  <c r="BB59" i="158" s="1"/>
  <c r="BC60" i="158" s="1"/>
  <c r="U46" i="158"/>
  <c r="V47" i="158" s="1"/>
  <c r="W48" i="158" s="1"/>
  <c r="X49" i="158" s="1"/>
  <c r="Y50" i="158" s="1"/>
  <c r="Z51" i="158" s="1"/>
  <c r="AA52" i="158" s="1"/>
  <c r="AB53" i="158" s="1"/>
  <c r="AC54" i="158" s="1"/>
  <c r="AD55" i="158" s="1"/>
  <c r="AE56" i="158" s="1"/>
  <c r="AF57" i="158" s="1"/>
  <c r="AG58" i="158" s="1"/>
  <c r="AH59" i="158" s="1"/>
  <c r="AI60" i="158" s="1"/>
  <c r="AJ61" i="158" s="1"/>
  <c r="AK62" i="158" s="1"/>
  <c r="AL63" i="158" s="1"/>
  <c r="AM64" i="158" s="1"/>
  <c r="AN65" i="158" s="1"/>
  <c r="AO66" i="158" s="1"/>
  <c r="AP67" i="158" s="1"/>
  <c r="AQ68" i="158" s="1"/>
  <c r="AR69" i="158" s="1"/>
  <c r="AS70" i="158" s="1"/>
  <c r="AT71" i="158" s="1"/>
  <c r="AU72" i="158" s="1"/>
  <c r="AV73" i="158" s="1"/>
  <c r="AW74" i="158" s="1"/>
  <c r="AX75" i="158" s="1"/>
  <c r="AY76" i="158" s="1"/>
  <c r="AZ77" i="158" s="1"/>
  <c r="BA78" i="158" s="1"/>
  <c r="BB79" i="158" s="1"/>
  <c r="BC80" i="158" s="1"/>
  <c r="X46" i="158"/>
  <c r="Y47" i="158" s="1"/>
  <c r="Z48" i="158" s="1"/>
  <c r="AA49" i="158" s="1"/>
  <c r="AB50" i="158" s="1"/>
  <c r="AC51" i="158" s="1"/>
  <c r="AD52" i="158" s="1"/>
  <c r="AE53" i="158" s="1"/>
  <c r="AF54" i="158" s="1"/>
  <c r="AG55" i="158" s="1"/>
  <c r="AH56" i="158" s="1"/>
  <c r="AI57" i="158" s="1"/>
  <c r="AJ58" i="158" s="1"/>
  <c r="AK59" i="158" s="1"/>
  <c r="AL60" i="158" s="1"/>
  <c r="AM61" i="158" s="1"/>
  <c r="AN62" i="158" s="1"/>
  <c r="AO63" i="158" s="1"/>
  <c r="AP64" i="158" s="1"/>
  <c r="AQ65" i="158" s="1"/>
  <c r="AR66" i="158" s="1"/>
  <c r="AS67" i="158" s="1"/>
  <c r="AT68" i="158" s="1"/>
  <c r="AU69" i="158" s="1"/>
  <c r="AV70" i="158" s="1"/>
  <c r="AW71" i="158" s="1"/>
  <c r="AX72" i="158" s="1"/>
  <c r="AY73" i="158" s="1"/>
  <c r="AZ74" i="158" s="1"/>
  <c r="BA75" i="158" s="1"/>
  <c r="BB76" i="158" s="1"/>
  <c r="BC77" i="158" s="1"/>
  <c r="BC46" i="158"/>
  <c r="BD47" i="158" s="1"/>
  <c r="BE48" i="158" s="1"/>
  <c r="BF49" i="158" s="1"/>
  <c r="BG50" i="158" s="1"/>
  <c r="AI46" i="158"/>
  <c r="AJ47" i="158" s="1"/>
  <c r="AK48" i="158" s="1"/>
  <c r="AL49" i="158" s="1"/>
  <c r="AM50" i="158" s="1"/>
  <c r="AN51" i="158" s="1"/>
  <c r="AO52" i="158" s="1"/>
  <c r="AP53" i="158" s="1"/>
  <c r="AQ54" i="158" s="1"/>
  <c r="AR55" i="158" s="1"/>
  <c r="AS56" i="158" s="1"/>
  <c r="AT57" i="158" s="1"/>
  <c r="AU58" i="158" s="1"/>
  <c r="AV59" i="158" s="1"/>
  <c r="AW60" i="158" s="1"/>
  <c r="AX61" i="158" s="1"/>
  <c r="AY62" i="158" s="1"/>
  <c r="AZ63" i="158" s="1"/>
  <c r="BA64" i="158" s="1"/>
  <c r="BB65" i="158" s="1"/>
  <c r="BC66" i="158" s="1"/>
  <c r="AE46" i="158"/>
  <c r="AF47" i="158" s="1"/>
  <c r="AG48" i="158" s="1"/>
  <c r="AH49" i="158" s="1"/>
  <c r="AI50" i="158" s="1"/>
  <c r="AJ51" i="158" s="1"/>
  <c r="AK52" i="158" s="1"/>
  <c r="AL53" i="158" s="1"/>
  <c r="AM54" i="158" s="1"/>
  <c r="AN55" i="158" s="1"/>
  <c r="AO56" i="158" s="1"/>
  <c r="AP57" i="158" s="1"/>
  <c r="AQ58" i="158" s="1"/>
  <c r="AR59" i="158" s="1"/>
  <c r="AS60" i="158" s="1"/>
  <c r="AT61" i="158" s="1"/>
  <c r="AU62" i="158" s="1"/>
  <c r="AV63" i="158" s="1"/>
  <c r="AW64" i="158" s="1"/>
  <c r="AX65" i="158" s="1"/>
  <c r="AY66" i="158" s="1"/>
  <c r="AZ67" i="158" s="1"/>
  <c r="BA68" i="158" s="1"/>
  <c r="BB69" i="158" s="1"/>
  <c r="BC70" i="158" s="1"/>
  <c r="BB46" i="158"/>
  <c r="BC47" i="158" s="1"/>
  <c r="BD48" i="158" s="1"/>
  <c r="BE49" i="158" s="1"/>
  <c r="BF50" i="158" s="1"/>
  <c r="AH46" i="158"/>
  <c r="AI47" i="158" s="1"/>
  <c r="AJ48" i="158" s="1"/>
  <c r="AK49" i="158" s="1"/>
  <c r="AL50" i="158" s="1"/>
  <c r="AM51" i="158" s="1"/>
  <c r="AN52" i="158" s="1"/>
  <c r="AO53" i="158" s="1"/>
  <c r="AP54" i="158" s="1"/>
  <c r="AQ55" i="158" s="1"/>
  <c r="AR56" i="158" s="1"/>
  <c r="AS57" i="158" s="1"/>
  <c r="AT58" i="158" s="1"/>
  <c r="AU59" i="158" s="1"/>
  <c r="AV60" i="158" s="1"/>
  <c r="AW61" i="158" s="1"/>
  <c r="AX62" i="158" s="1"/>
  <c r="AY63" i="158" s="1"/>
  <c r="AZ64" i="158" s="1"/>
  <c r="BA65" i="158" s="1"/>
  <c r="BB66" i="158" s="1"/>
  <c r="BC67" i="158" s="1"/>
  <c r="AS46" i="158"/>
  <c r="AT47" i="158" s="1"/>
  <c r="AU48" i="158" s="1"/>
  <c r="AV49" i="158" s="1"/>
  <c r="AW50" i="158" s="1"/>
  <c r="AX51" i="158" s="1"/>
  <c r="AY52" i="158" s="1"/>
  <c r="AZ53" i="158" s="1"/>
  <c r="BA54" i="158" s="1"/>
  <c r="BB55" i="158" s="1"/>
  <c r="BC56" i="158" s="1"/>
  <c r="AQ46" i="158"/>
  <c r="AR47" i="158" s="1"/>
  <c r="AS48" i="158" s="1"/>
  <c r="AT49" i="158" s="1"/>
  <c r="AU50" i="158" s="1"/>
  <c r="AV51" i="158" s="1"/>
  <c r="AW52" i="158" s="1"/>
  <c r="AX53" i="158" s="1"/>
  <c r="AY54" i="158" s="1"/>
  <c r="AZ55" i="158" s="1"/>
  <c r="BA56" i="158" s="1"/>
  <c r="BB57" i="158" s="1"/>
  <c r="BC58" i="158" s="1"/>
  <c r="BA46" i="158"/>
  <c r="BB47" i="158" s="1"/>
  <c r="BC48" i="158" s="1"/>
  <c r="BD49" i="158" s="1"/>
  <c r="BE50" i="158" s="1"/>
  <c r="AG46" i="158"/>
  <c r="AH47" i="158" s="1"/>
  <c r="AI48" i="158" s="1"/>
  <c r="AJ49" i="158" s="1"/>
  <c r="AK50" i="158" s="1"/>
  <c r="AL51" i="158" s="1"/>
  <c r="AM52" i="158" s="1"/>
  <c r="AN53" i="158" s="1"/>
  <c r="AO54" i="158" s="1"/>
  <c r="AP55" i="158" s="1"/>
  <c r="AQ56" i="158" s="1"/>
  <c r="AR57" i="158" s="1"/>
  <c r="AS58" i="158" s="1"/>
  <c r="AT59" i="158" s="1"/>
  <c r="AU60" i="158" s="1"/>
  <c r="AV61" i="158" s="1"/>
  <c r="AW62" i="158" s="1"/>
  <c r="AX63" i="158" s="1"/>
  <c r="AY64" i="158" s="1"/>
  <c r="AZ65" i="158" s="1"/>
  <c r="BA66" i="158" s="1"/>
  <c r="BB67" i="158" s="1"/>
  <c r="BC68" i="158" s="1"/>
  <c r="AY46" i="158"/>
  <c r="AZ47" i="158" s="1"/>
  <c r="BA48" i="158" s="1"/>
  <c r="BB49" i="158" s="1"/>
  <c r="BC50" i="158" s="1"/>
  <c r="Y46" i="158"/>
  <c r="Z47" i="158" s="1"/>
  <c r="AA48" i="158" s="1"/>
  <c r="AB49" i="158" s="1"/>
  <c r="AC50" i="158" s="1"/>
  <c r="AD51" i="158" s="1"/>
  <c r="AE52" i="158" s="1"/>
  <c r="AF53" i="158" s="1"/>
  <c r="AG54" i="158" s="1"/>
  <c r="AH55" i="158" s="1"/>
  <c r="AI56" i="158" s="1"/>
  <c r="AJ57" i="158" s="1"/>
  <c r="AK58" i="158" s="1"/>
  <c r="AL59" i="158" s="1"/>
  <c r="AM60" i="158" s="1"/>
  <c r="AN61" i="158" s="1"/>
  <c r="AO62" i="158" s="1"/>
  <c r="AP63" i="158" s="1"/>
  <c r="AQ64" i="158" s="1"/>
  <c r="AR65" i="158" s="1"/>
  <c r="AS66" i="158" s="1"/>
  <c r="AT67" i="158" s="1"/>
  <c r="AU68" i="158" s="1"/>
  <c r="AV69" i="158" s="1"/>
  <c r="AW70" i="158" s="1"/>
  <c r="AX71" i="158" s="1"/>
  <c r="AY72" i="158" s="1"/>
  <c r="AZ73" i="158" s="1"/>
  <c r="BA74" i="158" s="1"/>
  <c r="BB75" i="158" s="1"/>
  <c r="BC76" i="158" s="1"/>
  <c r="AR46" i="158"/>
  <c r="AS47" i="158" s="1"/>
  <c r="AT48" i="158" s="1"/>
  <c r="AU49" i="158" s="1"/>
  <c r="AV50" i="158" s="1"/>
  <c r="AW51" i="158" s="1"/>
  <c r="AX52" i="158" s="1"/>
  <c r="AY53" i="158" s="1"/>
  <c r="AZ54" i="158" s="1"/>
  <c r="BA55" i="158" s="1"/>
  <c r="BB56" i="158" s="1"/>
  <c r="BC57" i="158" s="1"/>
  <c r="AZ46" i="158"/>
  <c r="BA47" i="158" s="1"/>
  <c r="BB48" i="158" s="1"/>
  <c r="BC49" i="158" s="1"/>
  <c r="BD50" i="158" s="1"/>
  <c r="AF46" i="158"/>
  <c r="AG47" i="158" s="1"/>
  <c r="AH48" i="158" s="1"/>
  <c r="AI49" i="158" s="1"/>
  <c r="AJ50" i="158" s="1"/>
  <c r="AK51" i="158" s="1"/>
  <c r="AL52" i="158" s="1"/>
  <c r="AM53" i="158" s="1"/>
  <c r="AN54" i="158" s="1"/>
  <c r="AO55" i="158" s="1"/>
  <c r="AP56" i="158" s="1"/>
  <c r="AQ57" i="158" s="1"/>
  <c r="AR58" i="158" s="1"/>
  <c r="AS59" i="158" s="1"/>
  <c r="AT60" i="158" s="1"/>
  <c r="AU61" i="158" s="1"/>
  <c r="AV62" i="158" s="1"/>
  <c r="AW63" i="158" s="1"/>
  <c r="AX64" i="158" s="1"/>
  <c r="AY65" i="158" s="1"/>
  <c r="AZ66" i="158" s="1"/>
  <c r="BA67" i="158" s="1"/>
  <c r="BB68" i="158" s="1"/>
  <c r="BC69" i="158" s="1"/>
  <c r="W46" i="158"/>
  <c r="X47" i="158" s="1"/>
  <c r="Y48" i="158" s="1"/>
  <c r="Z49" i="158" s="1"/>
  <c r="AA50" i="158" s="1"/>
  <c r="AB51" i="158" s="1"/>
  <c r="AC52" i="158" s="1"/>
  <c r="AD53" i="158" s="1"/>
  <c r="AE54" i="158" s="1"/>
  <c r="AF55" i="158" s="1"/>
  <c r="AG56" i="158" s="1"/>
  <c r="AH57" i="158" s="1"/>
  <c r="AI58" i="158" s="1"/>
  <c r="AJ59" i="158" s="1"/>
  <c r="AK60" i="158" s="1"/>
  <c r="AL61" i="158" s="1"/>
  <c r="AM62" i="158" s="1"/>
  <c r="AN63" i="158" s="1"/>
  <c r="AO64" i="158" s="1"/>
  <c r="AP65" i="158" s="1"/>
  <c r="AQ66" i="158" s="1"/>
  <c r="AR67" i="158" s="1"/>
  <c r="AS68" i="158" s="1"/>
  <c r="AT69" i="158" s="1"/>
  <c r="AU70" i="158" s="1"/>
  <c r="AV71" i="158" s="1"/>
  <c r="AW72" i="158" s="1"/>
  <c r="AX73" i="158" s="1"/>
  <c r="AY74" i="158" s="1"/>
  <c r="AZ75" i="158" s="1"/>
  <c r="BA76" i="158" s="1"/>
  <c r="BB77" i="158" s="1"/>
  <c r="BC78" i="158" s="1"/>
  <c r="O15" i="158"/>
  <c r="G27" i="158" a="1"/>
  <c r="G27" i="158" s="1"/>
  <c r="H28" i="158"/>
  <c r="D29" i="158"/>
  <c r="J28" i="158" l="1"/>
  <c r="G28" i="158" s="1" a="1"/>
  <c r="G28" i="158" s="1"/>
  <c r="E29" i="158"/>
  <c r="H29" i="158" s="1"/>
  <c r="D30" i="158"/>
  <c r="E30" i="158" s="1"/>
  <c r="F30" i="158" s="1"/>
  <c r="I30" i="158" s="1"/>
  <c r="J29" i="158" l="1"/>
  <c r="G29" i="158" s="1" a="1"/>
  <c r="G29" i="158" s="1"/>
  <c r="F29" i="158"/>
  <c r="I29" i="158" s="1"/>
  <c r="D31" i="158"/>
  <c r="E31" i="158" s="1"/>
  <c r="F31" i="158" s="1"/>
  <c r="I31" i="158" s="1"/>
  <c r="H30" i="158"/>
  <c r="J30" i="158" l="1"/>
  <c r="G30" i="158" s="1" a="1"/>
  <c r="G30" i="158" s="1"/>
  <c r="H31" i="158"/>
  <c r="D32" i="158"/>
  <c r="E32" i="158" s="1"/>
  <c r="F32" i="158" s="1"/>
  <c r="I32" i="158" s="1"/>
  <c r="J31" i="158" l="1"/>
  <c r="G31" i="158" s="1" a="1"/>
  <c r="G31" i="158" s="1"/>
  <c r="H32" i="158"/>
  <c r="D33" i="158"/>
  <c r="E33" i="158" s="1"/>
  <c r="F33" i="158" s="1"/>
  <c r="I33" i="158" s="1"/>
  <c r="J32" i="158" l="1"/>
  <c r="G32" i="158" s="1" a="1"/>
  <c r="G32" i="158" s="1"/>
  <c r="D34" i="158"/>
  <c r="E34" i="158" s="1"/>
  <c r="F34" i="158" s="1"/>
  <c r="I34" i="158" s="1"/>
  <c r="H33" i="158"/>
  <c r="J33" i="158" l="1"/>
  <c r="G33" i="158" s="1" a="1"/>
  <c r="G33" i="158" s="1"/>
  <c r="D35" i="158"/>
  <c r="E35" i="158" s="1"/>
  <c r="F35" i="158" s="1"/>
  <c r="I35" i="158" s="1"/>
  <c r="H34" i="158"/>
  <c r="J34" i="158" l="1"/>
  <c r="G34" i="158" s="1" a="1"/>
  <c r="G34" i="158" s="1"/>
  <c r="D36" i="158"/>
  <c r="E36" i="158" s="1"/>
  <c r="F36" i="158" s="1"/>
  <c r="I36" i="158" s="1"/>
  <c r="H35" i="158"/>
  <c r="J35" i="158" l="1"/>
  <c r="G35" i="158" s="1" a="1"/>
  <c r="G35" i="158" s="1"/>
  <c r="D37" i="158"/>
  <c r="E37" i="158" s="1"/>
  <c r="F37" i="158" s="1"/>
  <c r="I37" i="158" s="1"/>
  <c r="H36" i="158"/>
  <c r="J36" i="158" l="1"/>
  <c r="G36" i="158" s="1" a="1"/>
  <c r="G36" i="158" s="1"/>
  <c r="H37" i="158"/>
  <c r="D38" i="158"/>
  <c r="E38" i="158" s="1"/>
  <c r="F38" i="158" s="1"/>
  <c r="I38" i="158" s="1"/>
  <c r="J37" i="158" l="1"/>
  <c r="G37" i="158" s="1" a="1"/>
  <c r="G37" i="158" s="1"/>
  <c r="H38" i="158"/>
  <c r="D39" i="158"/>
  <c r="E39" i="158" s="1"/>
  <c r="F39" i="158" s="1"/>
  <c r="I39" i="158" s="1"/>
  <c r="J38" i="158" l="1"/>
  <c r="G38" i="158" s="1" a="1"/>
  <c r="G38" i="158" s="1"/>
  <c r="D40" i="158"/>
  <c r="E40" i="158" s="1"/>
  <c r="F40" i="158" s="1"/>
  <c r="I40" i="158" s="1"/>
  <c r="H39" i="158"/>
  <c r="J39" i="158" l="1"/>
  <c r="G39" i="158" s="1" a="1"/>
  <c r="G39" i="158" s="1"/>
  <c r="D41" i="158"/>
  <c r="E41" i="158" s="1"/>
  <c r="F41" i="158" s="1"/>
  <c r="I41" i="158" s="1"/>
  <c r="H40" i="158"/>
  <c r="J40" i="158" l="1"/>
  <c r="G40" i="158" s="1" a="1"/>
  <c r="G40" i="158" s="1"/>
  <c r="D42" i="158"/>
  <c r="H41" i="158"/>
  <c r="J41" i="158" l="1"/>
  <c r="G41" i="158" s="1" a="1"/>
  <c r="G41" i="158" s="1"/>
  <c r="D43" i="158"/>
  <c r="E42" i="158"/>
  <c r="H42" i="158" l="1"/>
  <c r="F42" i="158"/>
  <c r="I42" i="158" s="1"/>
  <c r="E43" i="158"/>
  <c r="D44" i="158"/>
  <c r="J42" i="158" l="1"/>
  <c r="G42" i="158" s="1" a="1"/>
  <c r="G42" i="158" s="1"/>
  <c r="H43" i="158"/>
  <c r="F43" i="158"/>
  <c r="I43" i="158" s="1"/>
  <c r="D45" i="158"/>
  <c r="E44" i="158"/>
  <c r="J43" i="158" l="1"/>
  <c r="G43" i="158" s="1" a="1"/>
  <c r="G43" i="158" s="1"/>
  <c r="H44" i="158"/>
  <c r="F44" i="158"/>
  <c r="I44" i="158" s="1"/>
  <c r="D46" i="158"/>
  <c r="E45" i="158"/>
  <c r="J44" i="158" l="1"/>
  <c r="G44" i="158" s="1" a="1"/>
  <c r="G44" i="158" s="1"/>
  <c r="H45" i="158"/>
  <c r="F45" i="158"/>
  <c r="I45" i="158" s="1"/>
  <c r="E46" i="158"/>
  <c r="D47" i="158"/>
  <c r="J45" i="158" l="1"/>
  <c r="G45" i="158" s="1" a="1"/>
  <c r="G45" i="158" s="1"/>
  <c r="H46" i="158"/>
  <c r="F46" i="158"/>
  <c r="I46" i="158" s="1"/>
  <c r="D48" i="158"/>
  <c r="E47" i="158"/>
  <c r="J46" i="158" l="1"/>
  <c r="G46" i="158" s="1" a="1"/>
  <c r="G46" i="158" s="1"/>
  <c r="H47" i="158"/>
  <c r="F47" i="158"/>
  <c r="I47" i="158" s="1"/>
  <c r="D49" i="158"/>
  <c r="E48" i="158"/>
  <c r="J47" i="158" l="1"/>
  <c r="G47" i="158" s="1" a="1"/>
  <c r="G47" i="158" s="1"/>
  <c r="H48" i="158"/>
  <c r="F48" i="158"/>
  <c r="I48" i="158" s="1"/>
  <c r="D50" i="158"/>
  <c r="E49" i="158"/>
  <c r="J48" i="158" l="1"/>
  <c r="G48" i="158" s="1" a="1"/>
  <c r="G48" i="158" s="1"/>
  <c r="H49" i="158"/>
  <c r="F49" i="158"/>
  <c r="I49" i="158" s="1"/>
  <c r="D51" i="158"/>
  <c r="E50" i="158"/>
  <c r="J49" i="158" l="1"/>
  <c r="G49" i="158" s="1" a="1"/>
  <c r="G49" i="158" s="1"/>
  <c r="H50" i="158"/>
  <c r="F50" i="158"/>
  <c r="I50" i="158" s="1"/>
  <c r="D52" i="158"/>
  <c r="E51" i="158"/>
  <c r="J50" i="158" l="1"/>
  <c r="G50" i="158" s="1" a="1"/>
  <c r="G50" i="158" s="1"/>
  <c r="H51" i="158"/>
  <c r="F51" i="158"/>
  <c r="I51" i="158" s="1"/>
  <c r="E52" i="158"/>
  <c r="D53" i="158"/>
  <c r="J51" i="158" l="1"/>
  <c r="G51" i="158" s="1" a="1"/>
  <c r="G51" i="158" s="1"/>
  <c r="H52" i="158"/>
  <c r="F52" i="158"/>
  <c r="I52" i="158" s="1"/>
  <c r="D54" i="158"/>
  <c r="E53" i="158"/>
  <c r="F53" i="158" s="1"/>
  <c r="I53" i="158" s="1"/>
  <c r="J52" i="158" l="1"/>
  <c r="G52" i="158" s="1" a="1"/>
  <c r="G52" i="158" s="1"/>
  <c r="H53" i="158"/>
  <c r="D55" i="158"/>
  <c r="E54" i="158"/>
  <c r="J53" i="158" l="1"/>
  <c r="G53" i="158" s="1" a="1"/>
  <c r="G53" i="158" s="1"/>
  <c r="H54" i="158"/>
  <c r="F54" i="158"/>
  <c r="I54" i="158" s="1"/>
  <c r="E55" i="158"/>
  <c r="J54" i="158" l="1"/>
  <c r="G54" i="158" s="1" a="1"/>
  <c r="G54" i="158" s="1"/>
  <c r="H55" i="158"/>
  <c r="F55" i="158"/>
  <c r="I55" i="158" s="1"/>
  <c r="J55" i="158" l="1"/>
  <c r="G55" i="158" s="1" a="1"/>
  <c r="G55" i="158" s="1"/>
  <c r="P56" i="147" l="1"/>
  <c r="D68" i="147" s="1"/>
  <c r="D72" i="147" l="1"/>
  <c r="C72" i="147"/>
  <c r="C69" i="147"/>
  <c r="D73" i="147" s="1"/>
  <c r="C43" i="147"/>
  <c r="D47" i="147" s="1"/>
  <c r="D46" i="147"/>
  <c r="C46" i="147"/>
  <c r="D20" i="147"/>
  <c r="C20" i="147"/>
  <c r="F77" i="145"/>
  <c r="F78" i="145"/>
  <c r="F179" i="145"/>
  <c r="F174" i="145"/>
  <c r="F173" i="145"/>
  <c r="F169" i="145"/>
  <c r="F164" i="145"/>
  <c r="F159" i="145"/>
  <c r="F154" i="145"/>
  <c r="F149" i="145"/>
  <c r="F144" i="145"/>
  <c r="F139" i="145"/>
  <c r="F134" i="145"/>
  <c r="F129" i="145"/>
  <c r="F124" i="145"/>
  <c r="F119" i="145"/>
  <c r="F114" i="145"/>
  <c r="F109" i="145"/>
  <c r="F104" i="145"/>
  <c r="F99" i="145"/>
  <c r="F94" i="145"/>
  <c r="F89" i="145"/>
  <c r="F84" i="145"/>
  <c r="F79" i="145"/>
  <c r="F73" i="145"/>
  <c r="F68" i="145"/>
  <c r="F63" i="145"/>
  <c r="F58" i="145"/>
  <c r="F53" i="145"/>
  <c r="F48" i="145"/>
  <c r="F38" i="145"/>
  <c r="AB18" i="145"/>
  <c r="AB17" i="145"/>
  <c r="Y17" i="145" s="1"/>
  <c r="V17" i="145" s="1"/>
  <c r="AB16" i="145"/>
  <c r="AD16" i="145" s="1"/>
  <c r="AB15" i="145"/>
  <c r="AD15" i="145" s="1"/>
  <c r="AB14" i="145"/>
  <c r="AD14" i="145" s="1"/>
  <c r="AB13" i="145"/>
  <c r="AD13" i="145" s="1"/>
  <c r="AB12" i="145"/>
  <c r="Y12" i="145" s="1"/>
  <c r="V12" i="145" s="1"/>
  <c r="AB11" i="145"/>
  <c r="AD11" i="145"/>
  <c r="AB10" i="145"/>
  <c r="AB9" i="145"/>
  <c r="Y9" i="145" s="1"/>
  <c r="V9" i="145" s="1"/>
  <c r="AD9" i="145"/>
  <c r="AB8" i="145"/>
  <c r="Y8" i="145" s="1"/>
  <c r="V8" i="145" s="1"/>
  <c r="S8" i="145" s="1"/>
  <c r="AD8" i="145"/>
  <c r="AB7" i="145"/>
  <c r="AD7" i="145" s="1"/>
  <c r="AB6" i="145"/>
  <c r="Y6" i="145" s="1"/>
  <c r="V6" i="145" s="1"/>
  <c r="S6" i="145" s="1"/>
  <c r="P6" i="145" s="1"/>
  <c r="N6" i="145" s="1"/>
  <c r="L6" i="145" s="1"/>
  <c r="J6" i="145" s="1"/>
  <c r="H6" i="145" s="1"/>
  <c r="AM2" i="145"/>
  <c r="AM3" i="145" s="1"/>
  <c r="AD12" i="145" l="1"/>
  <c r="AD6" i="145"/>
  <c r="AD17" i="145"/>
  <c r="C17" i="147"/>
  <c r="D21" i="147" s="1"/>
  <c r="C73" i="147"/>
  <c r="C47" i="147"/>
  <c r="F6" i="145"/>
  <c r="F85" i="145"/>
  <c r="F135" i="145"/>
  <c r="F115" i="145"/>
  <c r="F125" i="145"/>
  <c r="F178" i="145"/>
  <c r="F155" i="145"/>
  <c r="F165" i="145"/>
  <c r="F105" i="145"/>
  <c r="F95" i="145"/>
  <c r="F145" i="145"/>
  <c r="F64" i="145"/>
  <c r="F69" i="145"/>
  <c r="F90" i="145"/>
  <c r="F140" i="145"/>
  <c r="F74" i="145"/>
  <c r="F120" i="145"/>
  <c r="Y14" i="145"/>
  <c r="V14" i="145" s="1"/>
  <c r="S14" i="145" s="1"/>
  <c r="P14" i="145" s="1"/>
  <c r="N14" i="145" s="1"/>
  <c r="L14" i="145" s="1"/>
  <c r="J14" i="145" s="1"/>
  <c r="H14" i="145" s="1"/>
  <c r="F14" i="145" s="1"/>
  <c r="F19" i="145"/>
  <c r="F170" i="145"/>
  <c r="F24" i="145"/>
  <c r="F29" i="145"/>
  <c r="F100" i="145"/>
  <c r="F150" i="145"/>
  <c r="F175" i="145"/>
  <c r="F39" i="145"/>
  <c r="F80" i="145"/>
  <c r="F130" i="145"/>
  <c r="F49" i="145"/>
  <c r="F110" i="145"/>
  <c r="F160" i="145"/>
  <c r="F54" i="145"/>
  <c r="F59" i="145"/>
  <c r="F34" i="145"/>
  <c r="F44" i="145"/>
  <c r="F180" i="145"/>
  <c r="S9" i="145"/>
  <c r="P9" i="145" s="1"/>
  <c r="N9" i="145" s="1"/>
  <c r="L9" i="145" s="1"/>
  <c r="J9" i="145" s="1"/>
  <c r="H9" i="145" s="1"/>
  <c r="F9" i="145" s="1"/>
  <c r="Y16" i="145"/>
  <c r="V16" i="145" s="1"/>
  <c r="S16" i="145" s="1"/>
  <c r="P16" i="145" s="1"/>
  <c r="N16" i="145" s="1"/>
  <c r="L16" i="145" s="1"/>
  <c r="F26" i="145"/>
  <c r="F36" i="145"/>
  <c r="F46" i="145"/>
  <c r="F56" i="145"/>
  <c r="F66" i="145"/>
  <c r="F76" i="145"/>
  <c r="F181" i="145"/>
  <c r="F86" i="145"/>
  <c r="F96" i="145"/>
  <c r="F106" i="145"/>
  <c r="F116" i="145"/>
  <c r="F126" i="145"/>
  <c r="F136" i="145"/>
  <c r="F146" i="145"/>
  <c r="F156" i="145"/>
  <c r="F166" i="145"/>
  <c r="F182" i="145"/>
  <c r="Y10" i="145"/>
  <c r="V10" i="145" s="1"/>
  <c r="S10" i="145" s="1"/>
  <c r="AD10" i="145" s="1"/>
  <c r="F20" i="145"/>
  <c r="F30" i="145"/>
  <c r="F40" i="145"/>
  <c r="F50" i="145"/>
  <c r="F60" i="145"/>
  <c r="F70" i="145"/>
  <c r="F87" i="145"/>
  <c r="F97" i="145"/>
  <c r="F107" i="145"/>
  <c r="F117" i="145"/>
  <c r="F127" i="145"/>
  <c r="F137" i="145"/>
  <c r="F147" i="145"/>
  <c r="F157" i="145"/>
  <c r="F167" i="145"/>
  <c r="F176" i="145"/>
  <c r="F183" i="145"/>
  <c r="Y11" i="145"/>
  <c r="V11" i="145" s="1"/>
  <c r="S11" i="145" s="1"/>
  <c r="P11" i="145" s="1"/>
  <c r="N11" i="145" s="1"/>
  <c r="L11" i="145" s="1"/>
  <c r="J11" i="145" s="1"/>
  <c r="H11" i="145" s="1"/>
  <c r="F11" i="145" s="1"/>
  <c r="F21" i="145"/>
  <c r="F31" i="145"/>
  <c r="F41" i="145"/>
  <c r="F51" i="145"/>
  <c r="F61" i="145"/>
  <c r="F71" i="145"/>
  <c r="F177" i="145"/>
  <c r="F81" i="145"/>
  <c r="F91" i="145"/>
  <c r="F101" i="145"/>
  <c r="F111" i="145"/>
  <c r="F121" i="145"/>
  <c r="F131" i="145"/>
  <c r="F141" i="145"/>
  <c r="F151" i="145"/>
  <c r="F161" i="145"/>
  <c r="F171" i="145"/>
  <c r="F184" i="145"/>
  <c r="Y7" i="145"/>
  <c r="V7" i="145" s="1"/>
  <c r="S7" i="145" s="1"/>
  <c r="P7" i="145" s="1"/>
  <c r="N7" i="145" s="1"/>
  <c r="L7" i="145" s="1"/>
  <c r="J7" i="145" s="1"/>
  <c r="H7" i="145" s="1"/>
  <c r="F7" i="145" s="1"/>
  <c r="Y15" i="145"/>
  <c r="V15" i="145" s="1"/>
  <c r="S15" i="145" s="1"/>
  <c r="P15" i="145" s="1"/>
  <c r="N15" i="145" s="1"/>
  <c r="L15" i="145" s="1"/>
  <c r="J15" i="145" s="1"/>
  <c r="H15" i="145" s="1"/>
  <c r="F15" i="145" s="1"/>
  <c r="F25" i="145"/>
  <c r="F35" i="145"/>
  <c r="F45" i="145"/>
  <c r="F55" i="145"/>
  <c r="F65" i="145"/>
  <c r="F75" i="145"/>
  <c r="F82" i="145"/>
  <c r="F92" i="145"/>
  <c r="F102" i="145"/>
  <c r="F112" i="145"/>
  <c r="F122" i="145"/>
  <c r="F132" i="145"/>
  <c r="F142" i="145"/>
  <c r="F152" i="145"/>
  <c r="F162" i="145"/>
  <c r="F172" i="145"/>
  <c r="Y13" i="145"/>
  <c r="V13" i="145" s="1"/>
  <c r="S13" i="145" s="1"/>
  <c r="P13" i="145" s="1"/>
  <c r="N13" i="145" s="1"/>
  <c r="L13" i="145" s="1"/>
  <c r="J13" i="145" s="1"/>
  <c r="H13" i="145" s="1"/>
  <c r="F13" i="145" s="1"/>
  <c r="Y18" i="145"/>
  <c r="V18" i="145" s="1"/>
  <c r="S18" i="145" s="1"/>
  <c r="F23" i="145"/>
  <c r="F28" i="145"/>
  <c r="F33" i="145"/>
  <c r="F43"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F22" i="145"/>
  <c r="F27" i="145"/>
  <c r="F32" i="145"/>
  <c r="F37" i="145"/>
  <c r="F42" i="145"/>
  <c r="F47" i="145"/>
  <c r="F52" i="145"/>
  <c r="F57" i="145"/>
  <c r="F62" i="145"/>
  <c r="F67" i="145"/>
  <c r="F72" i="145"/>
  <c r="F83" i="145"/>
  <c r="F88" i="145"/>
  <c r="F93" i="145"/>
  <c r="F98" i="145"/>
  <c r="F103" i="145"/>
  <c r="F108" i="145"/>
  <c r="F113" i="145"/>
  <c r="F118" i="145"/>
  <c r="F123" i="145"/>
  <c r="F128" i="145"/>
  <c r="F133" i="145"/>
  <c r="F138" i="145"/>
  <c r="F143" i="145"/>
  <c r="F148" i="145"/>
  <c r="F153" i="145"/>
  <c r="F158" i="145"/>
  <c r="F163" i="145"/>
  <c r="F168" i="145"/>
  <c r="F185" i="145"/>
  <c r="P18" i="145" l="1"/>
  <c r="N18" i="145" s="1"/>
  <c r="L18" i="145" s="1"/>
  <c r="J18" i="145" s="1"/>
  <c r="H18" i="145" s="1"/>
  <c r="F18" i="145" s="1"/>
  <c r="AD18" i="145"/>
  <c r="C21" i="147"/>
  <c r="P10" i="145"/>
  <c r="N10" i="145" s="1"/>
  <c r="L10" i="145" s="1"/>
  <c r="J10" i="145" s="1"/>
  <c r="H10" i="145" s="1"/>
  <c r="F10" i="145" s="1"/>
  <c r="J16" i="145"/>
  <c r="H16" i="145" s="1"/>
  <c r="F16" i="14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<sst xmlns="http://schemas.openxmlformats.org/spreadsheetml/2006/main" count="1471" uniqueCount="360">
  <si>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</si>
  <si>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</si>
  <si>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</si>
  <si>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</si>
  <si>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</si>
  <si>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</si>
  <si>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</si>
  <si>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</si>
  <si>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</si>
  <si>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</si>
  <si>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</si>
  <si>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</si>
  <si>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</si>
  <si>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</si>
  <si>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</si>
  <si>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</si>
  <si>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</si>
  <si>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</si>
  <si>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</si>
  <si>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</si>
  <si>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</si>
  <si>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</si>
  <si>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</si>
  <si>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</si>
  <si>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</si>
  <si>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</si>
  <si>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</si>
  <si>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</si>
  <si>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</si>
  <si>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</si>
  <si>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</si>
  <si>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</si>
  <si>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</si>
  <si>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</si>
  <si>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</si>
  <si>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</si>
  <si>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</si>
  <si>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</si>
  <si>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</si>
  <si>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</si>
  <si>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</si>
  <si>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</si>
  <si>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</si>
  <si>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</si>
  <si>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</si>
  <si>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</si>
  <si>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</si>
  <si>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</si>
  <si>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</si>
  <si>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</si>
  <si>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</si>
  <si>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</si>
  <si>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</si>
  <si>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</si>
  <si>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</si>
  <si>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</si>
  <si>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</si>
  <si>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</si>
  <si>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</si>
  <si>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</si>
  <si>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</si>
  <si>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</si>
  <si>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</si>
  <si>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</si>
  <si>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</si>
  <si>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</si>
  <si>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</si>
  <si>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Hot Summer Months</t>
  </si>
  <si>
    <t>MILESTONES</t>
  </si>
  <si>
    <t>Exteriors Phase Pull Plan</t>
  </si>
  <si>
    <t>Sitework Complete</t>
  </si>
  <si>
    <t>Foundation Complete</t>
  </si>
  <si>
    <t>Structure complete</t>
  </si>
  <si>
    <t>Air On</t>
  </si>
  <si>
    <t>Final Sitework Pull Plan</t>
  </si>
  <si>
    <t>Interior Complete</t>
  </si>
  <si>
    <t>Structure Phase Pull Plan</t>
  </si>
  <si>
    <t>Interiors Phase Pull Plan</t>
  </si>
  <si>
    <t>Power On</t>
  </si>
  <si>
    <t>Exterior Complete</t>
  </si>
  <si>
    <t>PROCUREMENT</t>
  </si>
  <si>
    <t>Electrical Gear</t>
  </si>
  <si>
    <t>SES Fit-out &amp; Energize</t>
  </si>
  <si>
    <t>HVAC Equipment</t>
  </si>
  <si>
    <t>Windows</t>
  </si>
  <si>
    <t>H</t>
  </si>
  <si>
    <t>Entire Site</t>
  </si>
  <si>
    <t>MOB</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</si>
  <si>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</si>
  <si>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</si>
  <si>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</si>
  <si>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</si>
  <si>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</si>
  <si>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</si>
  <si>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</si>
  <si>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</si>
  <si>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</si>
  <si>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</si>
  <si>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</si>
  <si>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</si>
  <si>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</si>
  <si>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</si>
  <si>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</si>
  <si>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NTP</t>
  </si>
  <si>
    <t>S1</t>
  </si>
  <si>
    <t>S2</t>
  </si>
  <si>
    <t>S3</t>
  </si>
  <si>
    <t>S4</t>
  </si>
  <si>
    <t>Substantial Completion</t>
  </si>
  <si>
    <t>Final Completion + Financial Completion</t>
  </si>
  <si>
    <t>FOUNDATION LEGEND</t>
  </si>
  <si>
    <t>Excavate &amp; Pour Footings</t>
  </si>
  <si>
    <t>Columns &amp; Walls</t>
  </si>
  <si>
    <t>UG MEP</t>
  </si>
  <si>
    <t>SOG</t>
  </si>
  <si>
    <t>Buffer</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</si>
  <si>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</si>
  <si>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</si>
  <si>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</si>
  <si>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</si>
  <si>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</si>
  <si>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</si>
  <si>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</si>
  <si>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</si>
  <si>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</si>
  <si>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</si>
  <si>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</si>
  <si>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</si>
  <si>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</si>
  <si>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</si>
  <si>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</si>
  <si>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</si>
  <si>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</si>
  <si>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</si>
  <si>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</si>
  <si>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</si>
  <si>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</si>
  <si>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</si>
  <si>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</si>
  <si>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</si>
  <si>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</si>
  <si>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</si>
  <si>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</si>
  <si>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</si>
  <si>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</si>
  <si>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</si>
  <si>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</si>
  <si>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</si>
  <si>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</si>
  <si>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</si>
  <si>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Pour 2</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</si>
  <si>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</si>
  <si>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</si>
  <si>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</si>
  <si>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</si>
  <si>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</si>
  <si>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</si>
  <si>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</si>
  <si>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</si>
  <si>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</si>
  <si>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</si>
  <si>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</si>
  <si>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</si>
  <si>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</si>
  <si>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</si>
  <si>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</si>
  <si>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</si>
  <si>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</si>
  <si>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</si>
  <si>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</si>
  <si>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</si>
  <si>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</si>
  <si>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</si>
  <si>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</si>
  <si>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</si>
  <si>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</si>
  <si>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</si>
  <si>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</si>
  <si>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</si>
  <si>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</si>
  <si>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</si>
  <si>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</si>
  <si>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</si>
  <si>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</si>
  <si>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</si>
  <si>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</si>
  <si>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</si>
  <si>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</si>
  <si>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</si>
  <si>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</si>
  <si>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</si>
  <si>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</si>
  <si>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</si>
  <si>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</si>
  <si>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</si>
  <si>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</si>
  <si>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Dry-in</t>
  </si>
  <si>
    <t>FLOOR 1</t>
  </si>
  <si>
    <t>FLOOR 2</t>
  </si>
  <si>
    <t>FLOOR 3</t>
  </si>
  <si>
    <t>FLOOR 4</t>
  </si>
  <si>
    <t>FLOOR 5</t>
  </si>
  <si>
    <t>Takt Wagons</t>
  </si>
  <si>
    <t>Takt Zones</t>
  </si>
  <si>
    <t>Takt Time</t>
  </si>
  <si>
    <t>Duration</t>
  </si>
  <si>
    <t>Takt Level</t>
  </si>
  <si>
    <t>Realized Flow Potential</t>
  </si>
  <si>
    <t>Takt Inputs</t>
  </si>
  <si>
    <t>Shortest Durations</t>
  </si>
  <si>
    <t>Best # Zones</t>
  </si>
  <si>
    <t># Weeks</t>
  </si>
  <si>
    <t>Description</t>
  </si>
  <si>
    <t>Long Lead Procurment</t>
  </si>
  <si>
    <t>Kitchens</t>
  </si>
  <si>
    <t>Remove re-shores &amp; Final patch ceiling</t>
  </si>
  <si>
    <t>Cabinets</t>
  </si>
  <si>
    <t>Floor prep &amp; Wall layout</t>
  </si>
  <si>
    <t>Light Fixtures</t>
  </si>
  <si>
    <t>Sprinkler main and branch lines</t>
  </si>
  <si>
    <t>Priority walls &amp; Install OH mecanical duct</t>
  </si>
  <si>
    <t>Install OH mechanical duct</t>
  </si>
  <si>
    <t>SUBSTANTIAL COMPLETION</t>
  </si>
  <si>
    <t>Install OH mechanical equipment &amp; piping</t>
  </si>
  <si>
    <t>Install OH mechanical branch lines &amp; OH plumbing</t>
  </si>
  <si>
    <t>Zone 1</t>
  </si>
  <si>
    <t>OH electrical</t>
  </si>
  <si>
    <t>Zone 2</t>
  </si>
  <si>
    <t>Frame walls</t>
  </si>
  <si>
    <t>Zone 3</t>
  </si>
  <si>
    <t>In-wall electrical &amp; Plumbing</t>
  </si>
  <si>
    <t>Power on</t>
  </si>
  <si>
    <t>Air on</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</si>
  <si>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</si>
  <si>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</si>
  <si>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</si>
  <si>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</si>
  <si>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</si>
  <si>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</si>
  <si>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</si>
  <si>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t>
  </si>
  <si>
    <t>Casework &amp; Countertops</t>
  </si>
  <si>
    <t>Millwork &amp; Final paint</t>
  </si>
  <si>
    <t>Wall and casework fixtures &amp; Ceiling tiles</t>
  </si>
  <si>
    <t>Flooring</t>
  </si>
  <si>
    <t>Final paint &amp; First Clean</t>
  </si>
  <si>
    <t>Worklist &amp; Punchlist</t>
  </si>
  <si>
    <t>Corrections &amp; Final clean</t>
  </si>
  <si>
    <t>This steps are also processed in miro, you can find a template in the next link:</t>
  </si>
  <si>
    <t>https://miro.com/app/board/uXjVOj11FK4=/?share_link_id=422339222032</t>
  </si>
  <si>
    <t>Try to remain in the Macro Range from the middle to the bottom</t>
  </si>
  <si>
    <t>Remove re-shores, Floor Prep &amp; Wall Layout</t>
  </si>
  <si>
    <t>ORIGINAL SUBSTANTIAL COMPLETION</t>
  </si>
  <si>
    <t>Zone 4</t>
  </si>
  <si>
    <t>Zone 5</t>
  </si>
  <si>
    <t>Walls &amp; Casework Fixtures, Ceiling Tiles &amp; Flooring</t>
  </si>
  <si>
    <t>Today:</t>
  </si>
  <si>
    <t>Week of the year:</t>
  </si>
  <si>
    <t xml:space="preserve">Spec Section </t>
  </si>
  <si>
    <t>Takt Zone</t>
  </si>
  <si>
    <t xml:space="preserve">Scope of Work </t>
  </si>
  <si>
    <t>Bid Review WKS</t>
  </si>
  <si>
    <t>Drop Dead Subcontract Execution</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</si>
  <si>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</si>
  <si>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</si>
  <si>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</si>
  <si>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</si>
  <si>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</si>
  <si>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</si>
  <si>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</si>
  <si>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</si>
  <si>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</si>
  <si>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</si>
  <si>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</si>
  <si>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</si>
  <si>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</si>
  <si>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</si>
  <si>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</si>
  <si>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</si>
  <si>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</si>
  <si>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</si>
  <si>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</si>
  <si>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</si>
  <si>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</si>
  <si>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</si>
  <si>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</si>
  <si>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</si>
  <si>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</si>
  <si>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</si>
  <si>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</si>
  <si>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</si>
  <si>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</si>
  <si>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</si>
  <si>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</si>
  <si>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</si>
  <si>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</si>
  <si>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</si>
  <si>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</si>
  <si>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</si>
  <si>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</si>
  <si>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</si>
  <si>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</si>
  <si>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</si>
  <si>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</si>
  <si>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</si>
  <si>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</si>
  <si>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</si>
  <si>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</si>
  <si>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</si>
  <si>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</si>
  <si>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</si>
  <si>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Percentage</t>
  </si>
  <si>
    <t>Scale</t>
  </si>
  <si>
    <t>Degrees</t>
  </si>
  <si>
    <t>X</t>
  </si>
  <si>
    <t>Y</t>
  </si>
  <si>
    <t>Start</t>
  </si>
  <si>
    <t>Finish</t>
  </si>
  <si>
    <t>TOTAL END BUFFERS</t>
  </si>
  <si>
    <t>Selected Macro</t>
  </si>
  <si>
    <t>New Wagons Count</t>
  </si>
  <si>
    <t>Adjusted Takt Zones</t>
  </si>
  <si>
    <t>Takt Wagons Adjusted</t>
  </si>
  <si>
    <t>Starting Takt Wagons</t>
  </si>
  <si>
    <t>Norm Takt Time</t>
  </si>
  <si>
    <t>Macro Duration</t>
  </si>
  <si>
    <t>LEVEL 5</t>
  </si>
  <si>
    <t>LEVEL 4</t>
  </si>
  <si>
    <t>LEVEL 3</t>
  </si>
  <si>
    <t>LEVEL 2</t>
  </si>
  <si>
    <t>LEVEL 1</t>
  </si>
  <si>
    <t>Subcontract Executed (Actual Date)</t>
  </si>
  <si>
    <t>Supply Chain Buffer Duration WEEKS</t>
  </si>
  <si>
    <t>PROJECT NAME</t>
  </si>
  <si>
    <t>Cost Risk-Opportunity Analysis</t>
  </si>
  <si>
    <t>Identified Risks/Opportunities</t>
  </si>
  <si>
    <t>Liquidated Damages Cost per Day</t>
  </si>
  <si>
    <t>#</t>
  </si>
  <si>
    <t>RISK</t>
  </si>
  <si>
    <t>Project Impact/consequences</t>
  </si>
  <si>
    <t>Impact in Days</t>
  </si>
  <si>
    <t>Costs</t>
  </si>
  <si>
    <t>Action Plan-Solutions</t>
  </si>
  <si>
    <t xml:space="preserve">Cost Analysis </t>
  </si>
  <si>
    <t>OPUR</t>
  </si>
  <si>
    <t>Risk 1</t>
  </si>
  <si>
    <t>Risk 2</t>
  </si>
  <si>
    <t>Risk 3</t>
  </si>
  <si>
    <t>Risk 4</t>
  </si>
  <si>
    <t xml:space="preserve">Total Risk Cost </t>
  </si>
  <si>
    <t>OPPORTUNITIES</t>
  </si>
  <si>
    <t>Project Impact/Consequences</t>
  </si>
  <si>
    <t>Cost Analysis</t>
  </si>
  <si>
    <t>Opp 1</t>
  </si>
  <si>
    <t>Opp 2</t>
  </si>
  <si>
    <t>Opp 3</t>
  </si>
  <si>
    <t>Opp 4</t>
  </si>
  <si>
    <t>OPUR&gt;One Person Ultimately Responsible</t>
  </si>
  <si>
    <t xml:space="preserve">Total opportunity Gain </t>
  </si>
  <si>
    <t xml:space="preserve">Difference in risk vs opportunity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</si>
</sst>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8" formatCode="&quot;$&quot;#,##0.00_);[Red]\(&quot;$&quot;#,##0.00\)"/>
    <numFmt numFmtId="43" formatCode="_(* #,##0.00_);_(* \(#,##0.00\);_(* &quot;-&quot;??_);_(@_)"/>
    <numFmt numFmtId="164" formatCode="mm/dd/yy"/>
    <numFmt numFmtId="165" formatCode="d"/>
    <numFmt numFmtId="166" formatCode="[$]dddd\,\ mmmm\ d\,\ yyyy;@" x16r2:formatCode16="[$-en-MX,1]dddd\,\ mmmm\ d\,\ yyyy;@"/>
    <numFmt numFmtId="167" formatCode="&quot;Zone &quot;#"/>
    <numFmt numFmtId="168" formatCode="00"/>
    <numFmt numFmtId="169" formatCode="[$-409]d\-mmm\-yy;@"/>
    <numFmt numFmtId="170" formatCode="&quot;$&quot;#,##0.00;[Red]&quot;$&quot;#,##0.00"/>
    <numFmt numFmtId="171" formatCode="&quot;$&quot;#,##0.00"/>
  </numFmts>
  <fonts count="104"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8"/>
      <name val="Century Gothic"/>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8"/>
      <color theme="0"/>
      <name val="Century Gothic"/>
      <family val="2"/>
    </font>
    <font>
      <b/>
      <sz val="11"/>
      <color rgb="FFFFFFFF"/>
      <name val="Century Gothic"/>
      <family val="2"/>
    </font>
    <font>
      <sz val="18"/>
      <color theme="1"/>
      <name val="Century Gothic"/>
      <family val="2"/>
    </font>
    <font>
      <b/>
      <sz val="11"/>
      <color rgb="FF000000"/>
      <name val="Century Gothic"/>
      <family val="2"/>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sz val="12"/>
      <color theme="1"/>
      <name val="Century Gothic"/>
      <family val="1"/>
    </font>
    <font>
      <sz val="9"/>
      <color theme="1"/>
      <name val="Century Gothic"/>
      <family val="1"/>
    </font>
    <font>
      <sz val="12"/>
      <name val="Calibri"/>
      <family val="2"/>
      <scheme val="minor"/>
    </font>
    <font>
      <sz val="10"/>
      <color rgb="FF000000"/>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b/>
      <i/>
      <sz val="11"/>
      <color theme="3" tint="-0.249977111117893"/>
      <name val="Century Gothic"/>
      <family val="1"/>
    </font>
    <font>
      <b/>
      <sz val="20"/>
      <color theme="1"/>
      <name val="Century Gothic"/>
      <family val="1"/>
    </font>
    <font>
      <sz val="20"/>
      <color theme="1"/>
      <name val="Century Gothic"/>
      <family val="1"/>
    </font>
    <font>
      <b/>
      <sz val="18"/>
      <color theme="0"/>
      <name val="Century Gothic"/>
      <family val="1"/>
    </font>
    <font>
      <sz val="11"/>
      <color theme="0"/>
      <name val="Calibri"/>
      <family val="2"/>
    </font>
    <font>
      <sz val="11"/>
      <color theme="0"/>
      <name val="Calibri"/>
      <family val="2"/>
      <scheme val="minor"/>
    </font>
    <font>
      <sz val="12"/>
      <color rgb="FF9C0006"/>
      <name val="Century Gothic"/>
      <family val="1"/>
    </font>
    <font>
      <sz val="11"/>
      <color rgb="FF5A487A"/>
      <name val="Calibri"/>
      <family val="2"/>
    </font>
    <font>
      <b/>
      <sz val="16"/>
      <color rgb="FFFA7D00"/>
      <name val="Century Gothic"/>
      <family val="1"/>
    </font>
    <font>
      <b/>
      <sz val="12"/>
      <color theme="1"/>
      <name val="Century Gothic"/>
      <family val="1"/>
    </font>
    <font>
      <sz val="11"/>
      <color rgb="FF006100"/>
      <name val="Century Gothic"/>
      <family val="1"/>
    </font>
    <font>
      <sz val="14"/>
      <color theme="1"/>
      <name val="Century Gothic"/>
      <family val="1"/>
    </font>
  </fonts>
  <fills count="240">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indexed="65"/>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theme="6" tint="0.39997558519241921"/>
        <bgColor indexed="65"/>
      </patternFill>
    </fill>
    <fill>
      <patternFill patternType="solid">
        <fgColor rgb="FF5A487A"/>
        <bgColor rgb="FFC41C00"/>
      </patternFill>
    </fill>
    <fill>
      <patternFill patternType="solid">
        <fgColor rgb="FF7030A0"/>
        <bgColor indexed="64"/>
      </patternFill>
    </fill>
    <fill>
      <patternFill patternType="solid">
        <fgColor rgb="FF16365E"/>
        <bgColor indexed="64"/>
      </patternFill>
    </fill>
    <fill>
      <patternFill patternType="solid">
        <fgColor theme="0" tint="-0.34998626667073579"/>
        <bgColor indexed="64"/>
      </patternFill>
    </fill>
    <fill>
      <patternFill patternType="solid">
        <fgColor rgb="FF9932CC"/>
        <bgColor indexed="64"/>
      </patternFill>
    </fill>
    <fill>
      <patternFill patternType="solid">
        <fgColor rgb="FFDA70D6"/>
        <bgColor indexed="64"/>
      </patternFill>
    </fill>
    <fill>
      <patternFill patternType="solid">
        <fgColor rgb="FF8064A2"/>
        <bgColor indexed="64"/>
      </patternFill>
    </fill>
    <fill>
      <patternFill patternType="solid">
        <fgColor rgb="FFFFC7CE"/>
        <bgColor rgb="FFFFC7CE"/>
      </patternFill>
    </fill>
    <fill>
      <patternFill patternType="solid">
        <fgColor rgb="FFF2F2F2"/>
        <bgColor rgb="FFF2F2F2"/>
      </patternFill>
    </fill>
    <fill>
      <patternFill patternType="solid">
        <fgColor rgb="FFC6EFCE"/>
        <bgColor rgb="FFC6EFCE"/>
      </patternFill>
    </fill>
  </fills>
  <borders count="11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theme="0"/>
      </left>
      <right style="thin">
        <color theme="0"/>
      </right>
      <top style="thin">
        <color theme="0"/>
      </top>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right style="medium">
        <color theme="1"/>
      </right>
      <top style="medium">
        <color theme="1"/>
      </top>
      <bottom/>
      <diagonal/>
    </border>
    <border>
      <left/>
      <right style="thin">
        <color theme="0"/>
      </right>
      <top/>
      <bottom/>
      <diagonal/>
    </border>
    <border>
      <left/>
      <right/>
      <top style="medium">
        <color theme="1"/>
      </top>
      <bottom/>
      <diagonal/>
    </border>
    <border>
      <left/>
      <right style="medium">
        <color theme="1"/>
      </right>
      <top/>
      <bottom style="medium">
        <color indexed="64"/>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theme="1"/>
      </right>
      <top/>
      <bottom style="medium">
        <color theme="1"/>
      </bottom>
      <diagonal/>
    </border>
    <border>
      <left/>
      <right style="medium">
        <color indexed="64"/>
      </right>
      <top style="medium">
        <color indexed="64"/>
      </top>
      <bottom style="medium">
        <color theme="1"/>
      </bottom>
      <diagonal/>
    </border>
    <border>
      <left/>
      <right style="thin">
        <color theme="1"/>
      </right>
      <top/>
      <bottom/>
      <diagonal/>
    </border>
    <border>
      <left/>
      <right/>
      <top style="medium">
        <color indexed="64"/>
      </top>
      <bottom style="medium">
        <color theme="1"/>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s>
  <cellStyleXfs count="42">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6" fillId="0" borderId="0"/>
    <xf numFmtId="0" fontId="16" fillId="0" borderId="0"/>
    <xf numFmtId="0" fontId="16" fillId="0" borderId="0"/>
    <xf numFmtId="0" fontId="16"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1" fillId="0" borderId="0" applyNumberFormat="0" applyFill="0" applyBorder="0" applyAlignment="0" applyProtection="0"/>
    <xf numFmtId="0" fontId="7" fillId="0" borderId="0"/>
    <xf numFmtId="0" fontId="6" fillId="120"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6" fillId="0" borderId="0"/>
    <xf numFmtId="0" fontId="65" fillId="0" borderId="0"/>
    <xf numFmtId="0" fontId="3" fillId="229"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932">
    <xf numFmtId="0" fontId="0" fillId="0" borderId="0" xfId="0"/>
    <xf numFmtId="0" fontId="14" fillId="0" borderId="0" xfId="3" applyFont="1"/>
    <xf numFmtId="49" fontId="24" fillId="0" borderId="1" xfId="0" applyNumberFormat="1" applyFont="1" applyBorder="1" applyAlignment="1" applyProtection="1">
      <alignment horizontal="right"/>
      <protection locked="0"/>
    </xf>
    <xf numFmtId="0" fontId="24" fillId="0" borderId="1" xfId="0" applyFont="1" applyBorder="1" applyProtection="1">
      <protection locked="0"/>
    </xf>
    <xf numFmtId="0" fontId="11" fillId="82" borderId="0" xfId="0" applyFont="1" applyFill="1"/>
    <xf numFmtId="0" fontId="0" fillId="82" borderId="0" xfId="0" applyFill="1"/>
    <xf numFmtId="0" fontId="20" fillId="82" borderId="0" xfId="0" applyFont="1" applyFill="1"/>
    <xf numFmtId="0" fontId="20" fillId="82" borderId="0" xfId="0" applyFont="1" applyFill="1" applyAlignment="1">
      <alignment horizontal="justify" vertical="center"/>
    </xf>
    <xf numFmtId="0" fontId="30" fillId="82" borderId="0" xfId="0" applyFont="1" applyFill="1"/>
    <xf numFmtId="0" fontId="11" fillId="0" borderId="0" xfId="3"/>
    <xf numFmtId="165" fontId="34" fillId="0" borderId="0" xfId="4" applyNumberFormat="1" applyFont="1" applyAlignment="1">
      <alignment vertical="center" textRotation="90"/>
    </xf>
    <xf numFmtId="0" fontId="34" fillId="0" borderId="0" xfId="4" applyFont="1" applyAlignment="1">
      <alignment vertical="center"/>
    </xf>
    <xf numFmtId="0" fontId="34" fillId="0" borderId="0" xfId="4" applyFont="1" applyAlignment="1">
      <alignment horizontal="left" vertical="center"/>
    </xf>
    <xf numFmtId="0" fontId="34" fillId="0" borderId="0" xfId="5" applyFont="1" applyAlignment="1">
      <alignment horizontal="left" vertical="center"/>
    </xf>
    <xf numFmtId="165" fontId="35" fillId="0" borderId="0" xfId="5" applyNumberFormat="1" applyFont="1" applyAlignment="1">
      <alignment horizontal="center" vertical="center"/>
    </xf>
    <xf numFmtId="0" fontId="35" fillId="0" borderId="0" xfId="5" applyFont="1" applyAlignment="1">
      <alignment horizontal="center" vertical="center"/>
    </xf>
    <xf numFmtId="0" fontId="38" fillId="0" borderId="0" xfId="5" applyFont="1" applyAlignment="1">
      <alignment horizontal="center" vertical="center"/>
    </xf>
    <xf numFmtId="0" fontId="34" fillId="5" borderId="27" xfId="5" applyFont="1" applyFill="1" applyBorder="1" applyAlignment="1">
      <alignment horizontal="left" vertical="center"/>
    </xf>
    <xf numFmtId="0" fontId="34" fillId="5" borderId="19" xfId="5" applyFont="1" applyFill="1" applyBorder="1" applyAlignment="1">
      <alignment horizontal="left" vertical="center"/>
    </xf>
    <xf numFmtId="0" fontId="34" fillId="5" borderId="24" xfId="5" applyFont="1" applyFill="1" applyBorder="1" applyAlignment="1">
      <alignment horizontal="left" vertical="center"/>
    </xf>
    <xf numFmtId="0" fontId="34" fillId="39" borderId="21" xfId="0" applyFont="1" applyFill="1" applyBorder="1" applyAlignment="1">
      <alignment horizontal="left" vertical="center"/>
    </xf>
    <xf numFmtId="0" fontId="34" fillId="39" borderId="22" xfId="0" applyFont="1" applyFill="1" applyBorder="1" applyAlignment="1">
      <alignment horizontal="left" vertical="center"/>
    </xf>
    <xf numFmtId="0" fontId="36" fillId="44" borderId="0" xfId="0" applyFont="1" applyFill="1" applyAlignment="1">
      <alignment horizontal="center" vertical="center"/>
    </xf>
    <xf numFmtId="0" fontId="34" fillId="29" borderId="0" xfId="5" applyFont="1" applyFill="1" applyAlignment="1">
      <alignment horizontal="left" vertical="center"/>
    </xf>
    <xf numFmtId="0" fontId="34" fillId="43" borderId="0" xfId="5" applyFont="1" applyFill="1" applyAlignment="1">
      <alignment horizontal="left" vertical="center"/>
    </xf>
    <xf numFmtId="0" fontId="14" fillId="62" borderId="0" xfId="0" applyFont="1" applyFill="1" applyAlignment="1">
      <alignment horizontal="center" vertical="center"/>
    </xf>
    <xf numFmtId="0" fontId="14" fillId="67" borderId="0" xfId="0" applyFont="1" applyFill="1" applyAlignment="1">
      <alignment horizontal="center" vertical="center"/>
    </xf>
    <xf numFmtId="0" fontId="34" fillId="72" borderId="0" xfId="5" applyFont="1" applyFill="1" applyAlignment="1">
      <alignment horizontal="left" vertical="center"/>
    </xf>
    <xf numFmtId="0" fontId="34" fillId="76" borderId="0" xfId="5" applyFont="1" applyFill="1" applyAlignment="1">
      <alignment horizontal="left" vertical="center"/>
    </xf>
    <xf numFmtId="0" fontId="34" fillId="48" borderId="0" xfId="5" applyFont="1" applyFill="1" applyAlignment="1">
      <alignment horizontal="left" vertical="center"/>
    </xf>
    <xf numFmtId="0" fontId="25" fillId="0" borderId="0" xfId="0" applyFont="1"/>
    <xf numFmtId="0" fontId="26" fillId="85" borderId="0" xfId="0" applyFont="1" applyFill="1" applyAlignment="1" applyProtection="1">
      <alignment horizontal="left"/>
      <protection locked="0"/>
    </xf>
    <xf numFmtId="49" fontId="24" fillId="0" borderId="3" xfId="0" applyNumberFormat="1" applyFont="1" applyBorder="1" applyAlignment="1" applyProtection="1">
      <alignment horizontal="right"/>
      <protection locked="0"/>
    </xf>
    <xf numFmtId="0" fontId="25" fillId="0" borderId="3" xfId="0" applyFont="1" applyBorder="1" applyAlignment="1" applyProtection="1">
      <alignment horizontal="left"/>
      <protection locked="0"/>
    </xf>
    <xf numFmtId="0" fontId="40" fillId="56" borderId="0" xfId="0" applyFont="1" applyFill="1" applyAlignment="1">
      <alignment horizontal="left" vertical="center"/>
    </xf>
    <xf numFmtId="0" fontId="40" fillId="58" borderId="0" xfId="0" applyFont="1" applyFill="1" applyAlignment="1">
      <alignment horizontal="center" vertical="center"/>
    </xf>
    <xf numFmtId="0" fontId="40" fillId="61" borderId="0" xfId="0" applyFont="1" applyFill="1" applyAlignment="1">
      <alignment horizontal="center" vertical="center"/>
    </xf>
    <xf numFmtId="0" fontId="24" fillId="0" borderId="1" xfId="0" applyFont="1" applyBorder="1" applyAlignment="1" applyProtection="1">
      <alignment horizontal="left"/>
      <protection locked="0"/>
    </xf>
    <xf numFmtId="0" fontId="0" fillId="0" borderId="0" xfId="3" applyFont="1"/>
    <xf numFmtId="49" fontId="24" fillId="0" borderId="1" xfId="0" applyNumberFormat="1" applyFont="1" applyBorder="1" applyAlignment="1" applyProtection="1">
      <alignment horizontal="left"/>
      <protection locked="0"/>
    </xf>
    <xf numFmtId="0" fontId="34" fillId="5" borderId="40" xfId="0" applyFont="1" applyFill="1" applyBorder="1" applyAlignment="1">
      <alignment horizontal="left" vertical="center"/>
    </xf>
    <xf numFmtId="0" fontId="34" fillId="0" borderId="40" xfId="5" applyFont="1" applyBorder="1" applyAlignment="1">
      <alignment horizontal="left" vertical="center"/>
    </xf>
    <xf numFmtId="0" fontId="34" fillId="5" borderId="40" xfId="5" applyFont="1" applyFill="1" applyBorder="1" applyAlignment="1">
      <alignment horizontal="left" vertical="center"/>
    </xf>
    <xf numFmtId="0" fontId="36" fillId="0" borderId="46" xfId="0" applyFont="1" applyBorder="1" applyAlignment="1">
      <alignment horizontal="center" vertical="center"/>
    </xf>
    <xf numFmtId="0" fontId="34" fillId="5" borderId="46" xfId="0" applyFont="1" applyFill="1" applyBorder="1" applyAlignment="1">
      <alignment horizontal="left" vertical="center"/>
    </xf>
    <xf numFmtId="0" fontId="34" fillId="5" borderId="46" xfId="5" applyFont="1" applyFill="1" applyBorder="1" applyAlignment="1">
      <alignment horizontal="left" vertical="center"/>
    </xf>
    <xf numFmtId="0" fontId="34" fillId="5" borderId="42" xfId="5" applyFont="1" applyFill="1" applyBorder="1" applyAlignment="1">
      <alignment horizontal="left" vertical="center"/>
    </xf>
    <xf numFmtId="9" fontId="28" fillId="5" borderId="1" xfId="13" applyFont="1" applyFill="1" applyBorder="1" applyAlignment="1">
      <alignment horizontal="center"/>
    </xf>
    <xf numFmtId="9" fontId="28" fillId="5" borderId="13" xfId="13" applyFont="1" applyFill="1" applyBorder="1" applyAlignment="1">
      <alignment horizontal="center"/>
    </xf>
    <xf numFmtId="9" fontId="28" fillId="5" borderId="2" xfId="13" applyFont="1" applyFill="1" applyBorder="1" applyAlignment="1">
      <alignment horizontal="center"/>
    </xf>
    <xf numFmtId="0" fontId="51" fillId="82" borderId="0" xfId="14" applyFill="1"/>
    <xf numFmtId="0" fontId="30" fillId="109" borderId="0" xfId="3" applyFont="1" applyFill="1" applyAlignment="1">
      <alignment horizontal="center" vertical="center"/>
    </xf>
    <xf numFmtId="0" fontId="8" fillId="0" borderId="0" xfId="3" applyFont="1" applyAlignment="1">
      <alignment horizontal="center" vertical="center"/>
    </xf>
    <xf numFmtId="0" fontId="52" fillId="89" borderId="0" xfId="3" applyFont="1" applyFill="1" applyAlignment="1">
      <alignment horizontal="center" vertical="center"/>
    </xf>
    <xf numFmtId="0" fontId="52" fillId="108" borderId="0" xfId="3" applyFont="1" applyFill="1" applyAlignment="1">
      <alignment horizontal="center" vertical="center"/>
    </xf>
    <xf numFmtId="0" fontId="52" fillId="109" borderId="0" xfId="3" applyFont="1" applyFill="1" applyAlignment="1">
      <alignment horizontal="center" vertical="center"/>
    </xf>
    <xf numFmtId="0" fontId="34" fillId="0" borderId="0" xfId="3" applyFont="1" applyAlignment="1">
      <alignment horizontal="center" vertical="center"/>
    </xf>
    <xf numFmtId="0" fontId="53" fillId="0" borderId="0" xfId="3" applyFont="1"/>
    <xf numFmtId="0" fontId="20" fillId="0" borderId="0" xfId="3" applyFont="1" applyAlignment="1">
      <alignment vertical="center"/>
    </xf>
    <xf numFmtId="0" fontId="30" fillId="117" borderId="0" xfId="3" applyFont="1" applyFill="1" applyAlignment="1">
      <alignment horizontal="center" vertical="center"/>
    </xf>
    <xf numFmtId="0" fontId="27" fillId="118" borderId="0" xfId="3" applyFont="1" applyFill="1" applyAlignment="1">
      <alignment horizontal="center" vertical="center"/>
    </xf>
    <xf numFmtId="0" fontId="60" fillId="0" borderId="31" xfId="0" applyFont="1" applyBorder="1" applyAlignment="1">
      <alignment vertical="center"/>
    </xf>
    <xf numFmtId="0" fontId="31" fillId="0" borderId="31" xfId="0" applyFont="1" applyBorder="1" applyAlignment="1">
      <alignment vertical="center"/>
    </xf>
    <xf numFmtId="0" fontId="31" fillId="0" borderId="31" xfId="0" applyFont="1" applyBorder="1" applyAlignment="1">
      <alignment horizontal="center"/>
    </xf>
    <xf numFmtId="0" fontId="31" fillId="0" borderId="31" xfId="0" applyFont="1" applyBorder="1" applyAlignment="1">
      <alignment horizontal="right" vertical="center"/>
    </xf>
    <xf numFmtId="166" fontId="61" fillId="0" borderId="1" xfId="0" applyNumberFormat="1" applyFont="1" applyBorder="1" applyAlignment="1" applyProtection="1">
      <alignment horizontal="center" vertical="center"/>
      <protection locked="0"/>
    </xf>
    <xf numFmtId="0" fontId="21" fillId="0" borderId="0" xfId="0" applyFont="1" applyProtection="1">
      <protection locked="0"/>
    </xf>
    <xf numFmtId="0" fontId="19" fillId="0" borderId="26" xfId="0" applyFont="1" applyBorder="1" applyAlignment="1">
      <alignment horizontal="center"/>
    </xf>
    <xf numFmtId="0" fontId="19" fillId="0" borderId="0" xfId="0" applyFont="1" applyAlignment="1">
      <alignment horizontal="center"/>
    </xf>
    <xf numFmtId="0" fontId="60" fillId="0" borderId="0" xfId="0" applyFont="1" applyAlignment="1">
      <alignment vertical="center"/>
    </xf>
    <xf numFmtId="0" fontId="31" fillId="0" borderId="0" xfId="0" applyFont="1" applyAlignment="1">
      <alignment vertical="center"/>
    </xf>
    <xf numFmtId="0" fontId="31" fillId="0" borderId="0" xfId="0" applyFont="1" applyAlignment="1">
      <alignment horizontal="center"/>
    </xf>
    <xf numFmtId="0" fontId="31" fillId="0" borderId="0" xfId="0" applyFont="1" applyAlignment="1">
      <alignment horizontal="right" vertical="center"/>
    </xf>
    <xf numFmtId="0" fontId="25" fillId="0" borderId="0" xfId="0" applyFont="1" applyAlignment="1">
      <alignment horizontal="left"/>
    </xf>
    <xf numFmtId="0" fontId="0" fillId="0" borderId="0" xfId="0" applyAlignment="1">
      <alignment horizontal="center" vertical="center" wrapText="1"/>
    </xf>
    <xf numFmtId="0" fontId="22" fillId="0" borderId="10" xfId="0" applyFont="1" applyBorder="1" applyProtection="1">
      <protection locked="0"/>
    </xf>
    <xf numFmtId="0" fontId="64" fillId="0" borderId="0" xfId="0" applyFont="1"/>
    <xf numFmtId="0" fontId="65" fillId="0" borderId="1" xfId="0" applyFont="1" applyBorder="1" applyAlignment="1">
      <alignment horizontal="center"/>
    </xf>
    <xf numFmtId="0" fontId="63" fillId="0" borderId="1" xfId="0" applyFont="1" applyBorder="1" applyAlignment="1">
      <alignment horizontal="center" vertical="center"/>
    </xf>
    <xf numFmtId="164" fontId="23" fillId="0" borderId="1" xfId="0" applyNumberFormat="1" applyFont="1" applyBorder="1" applyAlignment="1" applyProtection="1">
      <alignment horizontal="center" vertical="center"/>
      <protection locked="0"/>
    </xf>
    <xf numFmtId="0" fontId="63" fillId="0" borderId="1" xfId="0" applyFont="1" applyBorder="1" applyAlignment="1">
      <alignment horizontal="left"/>
    </xf>
    <xf numFmtId="0" fontId="63" fillId="0" borderId="1" xfId="0" applyFont="1" applyBorder="1" applyAlignment="1">
      <alignment vertical="center"/>
    </xf>
    <xf numFmtId="164" fontId="24" fillId="82" borderId="1" xfId="0" applyNumberFormat="1" applyFont="1" applyFill="1" applyBorder="1" applyAlignment="1">
      <alignment horizontal="center" vertical="center"/>
    </xf>
    <xf numFmtId="0" fontId="65" fillId="0" borderId="1" xfId="0" applyFont="1" applyBorder="1"/>
    <xf numFmtId="0" fontId="65" fillId="0" borderId="1" xfId="0" applyFont="1" applyBorder="1" applyAlignment="1">
      <alignment vertical="center"/>
    </xf>
    <xf numFmtId="0" fontId="0" fillId="0" borderId="1" xfId="0" applyBorder="1"/>
    <xf numFmtId="0" fontId="65" fillId="0" borderId="1" xfId="0" applyFont="1" applyBorder="1" applyAlignment="1">
      <alignment horizontal="center" vertical="center"/>
    </xf>
    <xf numFmtId="0" fontId="63" fillId="0" borderId="1" xfId="0" applyFont="1" applyBorder="1" applyAlignment="1">
      <alignment horizontal="left" vertical="center"/>
    </xf>
    <xf numFmtId="0" fontId="66" fillId="0" borderId="1" xfId="0" applyFont="1" applyBorder="1"/>
    <xf numFmtId="0" fontId="66" fillId="0" borderId="1" xfId="0" applyFont="1" applyBorder="1" applyAlignment="1">
      <alignment vertical="center"/>
    </xf>
    <xf numFmtId="0" fontId="67" fillId="0" borderId="0" xfId="0" applyFont="1"/>
    <xf numFmtId="0" fontId="24" fillId="82" borderId="62" xfId="0" applyFont="1" applyFill="1" applyBorder="1" applyAlignment="1">
      <alignment horizontal="center" vertical="center"/>
    </xf>
    <xf numFmtId="0" fontId="27" fillId="3" borderId="0" xfId="3" applyFont="1" applyFill="1" applyAlignment="1">
      <alignment horizontal="center" vertical="center"/>
    </xf>
    <xf numFmtId="0" fontId="27" fillId="124" borderId="0" xfId="3" applyFont="1" applyFill="1" applyAlignment="1">
      <alignment horizontal="center" vertical="center"/>
    </xf>
    <xf numFmtId="0" fontId="52" fillId="45" borderId="0" xfId="0" applyFont="1" applyFill="1" applyAlignment="1">
      <alignment horizontal="center" vertical="center"/>
    </xf>
    <xf numFmtId="0" fontId="52" fillId="125" borderId="0" xfId="0" applyFont="1" applyFill="1" applyAlignment="1">
      <alignment horizontal="center" vertical="center"/>
    </xf>
    <xf numFmtId="0" fontId="58" fillId="126" borderId="0" xfId="0" applyFont="1" applyFill="1" applyAlignment="1">
      <alignment horizontal="center" vertical="center"/>
    </xf>
    <xf numFmtId="0" fontId="58" fillId="127" borderId="0" xfId="0" applyFont="1" applyFill="1" applyAlignment="1">
      <alignment horizontal="center" vertical="center"/>
    </xf>
    <xf numFmtId="0" fontId="58" fillId="128" borderId="0" xfId="0" applyFont="1" applyFill="1" applyAlignment="1">
      <alignment horizontal="center" vertical="center"/>
    </xf>
    <xf numFmtId="0" fontId="30" fillId="110" borderId="0" xfId="3" applyFont="1" applyFill="1" applyAlignment="1">
      <alignment horizontal="center" vertical="center"/>
    </xf>
    <xf numFmtId="0" fontId="30" fillId="130" borderId="0" xfId="3" applyFont="1" applyFill="1" applyAlignment="1">
      <alignment horizontal="center" vertical="center"/>
    </xf>
    <xf numFmtId="0" fontId="50" fillId="129" borderId="0" xfId="3" applyFont="1" applyFill="1" applyAlignment="1">
      <alignment horizontal="center" vertical="center"/>
    </xf>
    <xf numFmtId="0" fontId="27" fillId="131" borderId="0" xfId="3" applyFont="1" applyFill="1" applyAlignment="1">
      <alignment horizontal="center" vertical="center"/>
    </xf>
    <xf numFmtId="0" fontId="62" fillId="0" borderId="1" xfId="0" applyFont="1" applyBorder="1"/>
    <xf numFmtId="16" fontId="62" fillId="0" borderId="1" xfId="0" applyNumberFormat="1" applyFont="1" applyBorder="1"/>
    <xf numFmtId="14" fontId="62" fillId="0" borderId="1" xfId="0" applyNumberFormat="1" applyFont="1" applyBorder="1"/>
    <xf numFmtId="0" fontId="62" fillId="0" borderId="0" xfId="0" applyFont="1"/>
    <xf numFmtId="0" fontId="15" fillId="47" borderId="52" xfId="0" applyFont="1" applyFill="1" applyBorder="1" applyAlignment="1">
      <alignment horizontal="left" vertical="center"/>
    </xf>
    <xf numFmtId="0" fontId="15" fillId="47" borderId="50" xfId="0" applyFont="1" applyFill="1" applyBorder="1" applyAlignment="1">
      <alignment horizontal="left" vertical="center"/>
    </xf>
    <xf numFmtId="0" fontId="15" fillId="47" borderId="51" xfId="0" applyFont="1" applyFill="1" applyBorder="1" applyAlignment="1">
      <alignment horizontal="left" vertical="center"/>
    </xf>
    <xf numFmtId="0" fontId="15" fillId="47" borderId="63" xfId="0" applyFont="1" applyFill="1" applyBorder="1" applyAlignment="1">
      <alignment horizontal="left" vertical="center"/>
    </xf>
    <xf numFmtId="0" fontId="15" fillId="47" borderId="64" xfId="0" applyFont="1" applyFill="1" applyBorder="1" applyAlignment="1">
      <alignment horizontal="left" vertical="center"/>
    </xf>
    <xf numFmtId="0" fontId="27" fillId="4" borderId="0" xfId="3" applyFont="1" applyFill="1" applyAlignment="1">
      <alignment horizontal="center" vertical="center"/>
    </xf>
    <xf numFmtId="0" fontId="20" fillId="0" borderId="26" xfId="3" applyFont="1" applyBorder="1" applyAlignment="1">
      <alignment vertical="center"/>
    </xf>
    <xf numFmtId="167" fontId="25" fillId="0" borderId="3" xfId="0" applyNumberFormat="1" applyFont="1" applyBorder="1" applyAlignment="1" applyProtection="1">
      <alignment horizontal="left"/>
      <protection locked="0"/>
    </xf>
    <xf numFmtId="0" fontId="30" fillId="92" borderId="0" xfId="18" applyFont="1" applyFill="1" applyAlignment="1">
      <alignment horizontal="center" vertical="center"/>
    </xf>
    <xf numFmtId="0" fontId="30" fillId="94" borderId="0" xfId="18" applyFont="1" applyFill="1" applyAlignment="1">
      <alignment horizontal="center" vertical="center"/>
    </xf>
    <xf numFmtId="0" fontId="30" fillId="95" borderId="0" xfId="18" applyFont="1" applyFill="1" applyAlignment="1">
      <alignment horizontal="center" vertical="center"/>
    </xf>
    <xf numFmtId="0" fontId="30" fillId="96" borderId="0" xfId="18" applyFont="1" applyFill="1" applyAlignment="1">
      <alignment horizontal="center" vertical="center"/>
    </xf>
    <xf numFmtId="0" fontId="30" fillId="99" borderId="0" xfId="18" applyFont="1" applyFill="1" applyAlignment="1">
      <alignment horizontal="center" vertical="center"/>
    </xf>
    <xf numFmtId="0" fontId="30" fillId="100" borderId="0" xfId="18" applyFont="1" applyFill="1" applyAlignment="1">
      <alignment horizontal="center" vertical="center"/>
    </xf>
    <xf numFmtId="0" fontId="30" fillId="101" borderId="0" xfId="18" applyFont="1" applyFill="1" applyAlignment="1">
      <alignment horizontal="center" vertical="center"/>
    </xf>
    <xf numFmtId="0" fontId="30" fillId="105" borderId="0" xfId="18" applyFont="1" applyFill="1" applyAlignment="1">
      <alignment horizontal="center" vertical="center"/>
    </xf>
    <xf numFmtId="0" fontId="30" fillId="50" borderId="0" xfId="18" applyFont="1" applyFill="1" applyAlignment="1">
      <alignment horizontal="center" vertical="center"/>
    </xf>
    <xf numFmtId="0" fontId="30" fillId="82" borderId="0" xfId="18" applyFont="1" applyFill="1" applyAlignment="1">
      <alignment horizontal="center" vertical="center"/>
    </xf>
    <xf numFmtId="0" fontId="30" fillId="83" borderId="0" xfId="18" applyFont="1" applyFill="1" applyAlignment="1">
      <alignment horizontal="center" vertical="center"/>
    </xf>
    <xf numFmtId="0" fontId="40" fillId="56" borderId="0" xfId="3" applyFont="1" applyFill="1" applyAlignment="1">
      <alignment horizontal="left" vertical="center"/>
    </xf>
    <xf numFmtId="0" fontId="40" fillId="58" borderId="0" xfId="3" applyFont="1" applyFill="1" applyAlignment="1">
      <alignment horizontal="center" vertical="center"/>
    </xf>
    <xf numFmtId="0" fontId="40" fillId="61" borderId="0" xfId="3" applyFont="1" applyFill="1" applyAlignment="1">
      <alignment horizontal="center" vertical="center"/>
    </xf>
    <xf numFmtId="0" fontId="8" fillId="0" borderId="0" xfId="21" applyFont="1" applyAlignment="1">
      <alignment horizontal="center" vertical="center"/>
    </xf>
    <xf numFmtId="0" fontId="27" fillId="116" borderId="0" xfId="21" applyFont="1" applyFill="1" applyAlignment="1">
      <alignment horizontal="center" vertical="center"/>
    </xf>
    <xf numFmtId="0" fontId="27" fillId="115" borderId="0" xfId="21" applyFont="1" applyFill="1" applyAlignment="1">
      <alignment horizontal="center" vertical="center"/>
    </xf>
    <xf numFmtId="0" fontId="48" fillId="114" borderId="0" xfId="21" applyFont="1" applyFill="1" applyAlignment="1">
      <alignment horizontal="center" vertical="center"/>
    </xf>
    <xf numFmtId="0" fontId="48" fillId="113" borderId="0" xfId="21" applyFont="1" applyFill="1" applyAlignment="1">
      <alignment horizontal="center" vertical="center"/>
    </xf>
    <xf numFmtId="0" fontId="29" fillId="0" borderId="0" xfId="21" applyFont="1" applyAlignment="1">
      <alignment horizontal="right" vertical="center"/>
    </xf>
    <xf numFmtId="0" fontId="52" fillId="45" borderId="0" xfId="3" applyFont="1" applyFill="1" applyAlignment="1">
      <alignment horizontal="center" vertical="center"/>
    </xf>
    <xf numFmtId="0" fontId="52" fillId="125" borderId="0" xfId="3" applyFont="1" applyFill="1" applyAlignment="1">
      <alignment horizontal="center" vertical="center"/>
    </xf>
    <xf numFmtId="0" fontId="58" fillId="126" borderId="0" xfId="3" applyFont="1" applyFill="1" applyAlignment="1">
      <alignment horizontal="center" vertical="center"/>
    </xf>
    <xf numFmtId="0" fontId="58" fillId="127" borderId="0" xfId="3" applyFont="1" applyFill="1" applyAlignment="1">
      <alignment horizontal="center" vertical="center"/>
    </xf>
    <xf numFmtId="0" fontId="58" fillId="128" borderId="0" xfId="3" applyFont="1" applyFill="1" applyAlignment="1">
      <alignment horizontal="center" vertical="center"/>
    </xf>
    <xf numFmtId="0" fontId="28" fillId="0" borderId="0" xfId="21" applyFont="1" applyAlignment="1">
      <alignment horizontal="center" vertical="center"/>
    </xf>
    <xf numFmtId="0" fontId="20" fillId="0" borderId="15" xfId="3" applyFont="1" applyBorder="1" applyAlignment="1">
      <alignment horizontal="centerContinuous" vertical="center"/>
    </xf>
    <xf numFmtId="0" fontId="20" fillId="0" borderId="12" xfId="3" applyFont="1" applyBorder="1" applyAlignment="1">
      <alignment horizontal="centerContinuous" vertical="center"/>
    </xf>
    <xf numFmtId="0" fontId="17" fillId="143" borderId="0" xfId="3" applyFont="1" applyFill="1" applyAlignment="1">
      <alignment horizontal="center" vertical="center"/>
    </xf>
    <xf numFmtId="0" fontId="75" fillId="142" borderId="0" xfId="3" applyFont="1" applyFill="1" applyAlignment="1">
      <alignment horizontal="center" vertical="center"/>
    </xf>
    <xf numFmtId="0" fontId="59" fillId="144" borderId="70" xfId="3" applyFont="1" applyFill="1" applyBorder="1" applyAlignment="1">
      <alignment horizontal="centerContinuous" vertical="center"/>
    </xf>
    <xf numFmtId="0" fontId="59" fillId="144" borderId="34" xfId="3" applyFont="1" applyFill="1" applyBorder="1" applyAlignment="1">
      <alignment horizontal="centerContinuous" vertical="center"/>
    </xf>
    <xf numFmtId="0" fontId="59" fillId="144" borderId="35" xfId="3" applyFont="1" applyFill="1" applyBorder="1" applyAlignment="1">
      <alignment horizontal="centerContinuous" vertical="center"/>
    </xf>
    <xf numFmtId="0" fontId="59" fillId="144" borderId="71" xfId="3" applyFont="1" applyFill="1" applyBorder="1" applyAlignment="1">
      <alignment horizontal="centerContinuous" vertical="center"/>
    </xf>
    <xf numFmtId="0" fontId="20" fillId="145" borderId="34" xfId="3" applyFont="1" applyFill="1" applyBorder="1" applyAlignment="1">
      <alignment horizontal="centerContinuous" vertical="center"/>
    </xf>
    <xf numFmtId="0" fontId="20" fillId="145" borderId="35" xfId="3" applyFont="1" applyFill="1" applyBorder="1" applyAlignment="1">
      <alignment horizontal="centerContinuous" vertical="center"/>
    </xf>
    <xf numFmtId="0" fontId="20" fillId="145" borderId="71" xfId="3" applyFont="1" applyFill="1" applyBorder="1" applyAlignment="1">
      <alignment horizontal="centerContinuous" vertical="center"/>
    </xf>
    <xf numFmtId="0" fontId="20" fillId="145" borderId="69" xfId="3" applyFont="1" applyFill="1" applyBorder="1" applyAlignment="1">
      <alignment horizontal="centerContinuous" vertical="center"/>
    </xf>
    <xf numFmtId="0" fontId="20" fillId="145" borderId="68" xfId="3" applyFont="1" applyFill="1" applyBorder="1" applyAlignment="1">
      <alignment horizontal="centerContinuous" vertical="center"/>
    </xf>
    <xf numFmtId="0" fontId="20" fillId="145" borderId="67" xfId="3" applyFont="1" applyFill="1" applyBorder="1" applyAlignment="1">
      <alignment horizontal="centerContinuous" vertical="center"/>
    </xf>
    <xf numFmtId="0" fontId="59" fillId="144" borderId="68" xfId="3" applyFont="1" applyFill="1" applyBorder="1" applyAlignment="1">
      <alignment horizontal="centerContinuous" vertical="center"/>
    </xf>
    <xf numFmtId="0" fontId="59" fillId="144" borderId="67" xfId="3" applyFont="1" applyFill="1" applyBorder="1" applyAlignment="1">
      <alignment horizontal="centerContinuous" vertical="center"/>
    </xf>
    <xf numFmtId="0" fontId="59" fillId="144" borderId="69" xfId="3" applyFont="1" applyFill="1" applyBorder="1" applyAlignment="1">
      <alignment horizontal="centerContinuous" vertical="center"/>
    </xf>
    <xf numFmtId="165" fontId="20" fillId="0" borderId="66" xfId="3" applyNumberFormat="1" applyFont="1" applyBorder="1" applyAlignment="1">
      <alignment horizontal="center" vertical="center"/>
    </xf>
    <xf numFmtId="0" fontId="17" fillId="143" borderId="14" xfId="3" applyFont="1" applyFill="1" applyBorder="1" applyAlignment="1">
      <alignment horizontal="center" vertical="center"/>
    </xf>
    <xf numFmtId="0" fontId="17" fillId="143" borderId="15" xfId="3" applyFont="1" applyFill="1" applyBorder="1" applyAlignment="1">
      <alignment horizontal="center" vertical="center"/>
    </xf>
    <xf numFmtId="0" fontId="75" fillId="146" borderId="72" xfId="3" applyFont="1" applyFill="1" applyBorder="1" applyAlignment="1">
      <alignment horizontal="centerContinuous" vertical="center"/>
    </xf>
    <xf numFmtId="0" fontId="75" fillId="146" borderId="68" xfId="3" applyFont="1" applyFill="1" applyBorder="1" applyAlignment="1">
      <alignment horizontal="centerContinuous" vertical="center"/>
    </xf>
    <xf numFmtId="0" fontId="75" fillId="146" borderId="70" xfId="3" applyFont="1" applyFill="1" applyBorder="1" applyAlignment="1">
      <alignment horizontal="centerContinuous" vertical="center"/>
    </xf>
    <xf numFmtId="0" fontId="59" fillId="146" borderId="70" xfId="3" applyFont="1" applyFill="1" applyBorder="1" applyAlignment="1">
      <alignment horizontal="centerContinuous" vertical="center"/>
    </xf>
    <xf numFmtId="0" fontId="59" fillId="146" borderId="14" xfId="3" applyFont="1" applyFill="1" applyBorder="1" applyAlignment="1">
      <alignment horizontal="centerContinuous" vertical="center"/>
    </xf>
    <xf numFmtId="0" fontId="20" fillId="0" borderId="14" xfId="3" applyFont="1" applyBorder="1" applyAlignment="1">
      <alignment horizontal="centerContinuous" vertical="center"/>
    </xf>
    <xf numFmtId="0" fontId="20" fillId="0" borderId="73" xfId="3" applyFont="1" applyBorder="1" applyAlignment="1">
      <alignment horizontal="centerContinuous" vertical="center"/>
    </xf>
    <xf numFmtId="0" fontId="20" fillId="0" borderId="14" xfId="3" applyFont="1" applyBorder="1" applyAlignment="1">
      <alignment horizontal="centerContinuous"/>
    </xf>
    <xf numFmtId="0" fontId="20" fillId="0" borderId="1" xfId="3" applyFont="1" applyBorder="1" applyAlignment="1">
      <alignment horizontal="centerContinuous"/>
    </xf>
    <xf numFmtId="0" fontId="49" fillId="0" borderId="25" xfId="18" applyFont="1" applyBorder="1" applyAlignment="1">
      <alignment vertical="center"/>
    </xf>
    <xf numFmtId="0" fontId="49" fillId="0" borderId="5" xfId="18" applyFont="1" applyBorder="1" applyAlignment="1">
      <alignment vertical="center"/>
    </xf>
    <xf numFmtId="0" fontId="8" fillId="0" borderId="0" xfId="18" applyFont="1" applyAlignment="1">
      <alignment horizontal="center" vertical="center"/>
    </xf>
    <xf numFmtId="0" fontId="49" fillId="0" borderId="7" xfId="18" applyFont="1" applyBorder="1" applyAlignment="1">
      <alignment vertical="center"/>
    </xf>
    <xf numFmtId="0" fontId="49" fillId="0" borderId="0" xfId="18" applyFont="1" applyAlignment="1">
      <alignment vertical="center"/>
    </xf>
    <xf numFmtId="0" fontId="29" fillId="0" borderId="0" xfId="18" applyFont="1" applyAlignment="1">
      <alignment horizontal="center" vertical="center"/>
    </xf>
    <xf numFmtId="165" fontId="35" fillId="0" borderId="0" xfId="18" applyNumberFormat="1" applyFont="1" applyAlignment="1">
      <alignment horizontal="center" vertical="center"/>
    </xf>
    <xf numFmtId="165" fontId="35" fillId="0" borderId="14" xfId="18" applyNumberFormat="1" applyFont="1" applyBorder="1" applyAlignment="1">
      <alignment horizontal="center" vertical="center"/>
    </xf>
    <xf numFmtId="165" fontId="35" fillId="0" borderId="31" xfId="18" applyNumberFormat="1" applyFont="1" applyBorder="1" applyAlignment="1">
      <alignment horizontal="center" vertical="center"/>
    </xf>
    <xf numFmtId="165" fontId="35" fillId="0" borderId="29" xfId="18" applyNumberFormat="1" applyFont="1" applyBorder="1" applyAlignment="1">
      <alignment horizontal="center" vertical="center"/>
    </xf>
    <xf numFmtId="165" fontId="35" fillId="0" borderId="30" xfId="18" applyNumberFormat="1" applyFont="1" applyBorder="1" applyAlignment="1">
      <alignment horizontal="center" vertical="center"/>
    </xf>
    <xf numFmtId="0" fontId="8" fillId="82" borderId="14" xfId="18" applyFont="1" applyFill="1" applyBorder="1" applyAlignment="1">
      <alignment horizontal="left" vertical="center"/>
    </xf>
    <xf numFmtId="0" fontId="8" fillId="82" borderId="15" xfId="18" applyFont="1" applyFill="1" applyBorder="1" applyAlignment="1">
      <alignment horizontal="left" vertical="center"/>
    </xf>
    <xf numFmtId="0" fontId="8" fillId="82" borderId="12" xfId="18" applyFont="1" applyFill="1" applyBorder="1" applyAlignment="1">
      <alignment horizontal="left" vertical="center"/>
    </xf>
    <xf numFmtId="0" fontId="8" fillId="82" borderId="15" xfId="18" applyFont="1" applyFill="1" applyBorder="1" applyAlignment="1">
      <alignment horizontal="center" vertical="center"/>
    </xf>
    <xf numFmtId="0" fontId="8" fillId="82" borderId="12" xfId="18" applyFont="1" applyFill="1" applyBorder="1" applyAlignment="1">
      <alignment horizontal="center" vertical="center"/>
    </xf>
    <xf numFmtId="0" fontId="43" fillId="82" borderId="15" xfId="18" applyFont="1" applyFill="1" applyBorder="1" applyAlignment="1">
      <alignment horizontal="center" vertical="center"/>
    </xf>
    <xf numFmtId="0" fontId="43" fillId="82" borderId="31" xfId="18" applyFont="1" applyFill="1" applyBorder="1" applyAlignment="1">
      <alignment horizontal="center" vertical="center"/>
    </xf>
    <xf numFmtId="0" fontId="41" fillId="82" borderId="31" xfId="18" applyFont="1" applyFill="1" applyBorder="1" applyAlignment="1">
      <alignment horizontal="center" vertical="center"/>
    </xf>
    <xf numFmtId="0" fontId="41" fillId="82" borderId="15" xfId="18" applyFont="1" applyFill="1" applyBorder="1" applyAlignment="1">
      <alignment horizontal="center" vertical="center"/>
    </xf>
    <xf numFmtId="0" fontId="41" fillId="82" borderId="12" xfId="18" applyFont="1" applyFill="1" applyBorder="1" applyAlignment="1">
      <alignment horizontal="center" vertical="center"/>
    </xf>
    <xf numFmtId="0" fontId="41" fillId="0" borderId="0" xfId="18" applyFont="1" applyAlignment="1">
      <alignment horizontal="center" vertical="center"/>
    </xf>
    <xf numFmtId="0" fontId="45" fillId="0" borderId="0" xfId="18" applyFont="1" applyAlignment="1">
      <alignment horizontal="center" vertical="center"/>
    </xf>
    <xf numFmtId="14" fontId="8" fillId="0" borderId="0" xfId="18" applyNumberFormat="1" applyFont="1" applyAlignment="1">
      <alignment horizontal="left" vertical="center"/>
    </xf>
    <xf numFmtId="14" fontId="8" fillId="0" borderId="0" xfId="18" applyNumberFormat="1" applyFont="1" applyAlignment="1">
      <alignment horizontal="center" vertical="center"/>
    </xf>
    <xf numFmtId="0" fontId="8" fillId="0" borderId="26" xfId="18" applyFont="1" applyBorder="1" applyAlignment="1">
      <alignment horizontal="center" vertical="center"/>
    </xf>
    <xf numFmtId="0" fontId="8" fillId="0" borderId="27" xfId="18" applyFont="1" applyBorder="1" applyAlignment="1">
      <alignment horizontal="center" vertical="center"/>
    </xf>
    <xf numFmtId="0" fontId="8" fillId="0" borderId="26" xfId="18" applyFont="1" applyBorder="1" applyAlignment="1">
      <alignment horizontal="left" vertical="center"/>
    </xf>
    <xf numFmtId="0" fontId="8" fillId="111" borderId="14" xfId="18" applyFont="1" applyFill="1" applyBorder="1" applyAlignment="1">
      <alignment horizontal="center" vertical="center"/>
    </xf>
    <xf numFmtId="0" fontId="8" fillId="111" borderId="15" xfId="18" applyFont="1" applyFill="1" applyBorder="1" applyAlignment="1">
      <alignment horizontal="center" vertical="center"/>
    </xf>
    <xf numFmtId="0" fontId="8" fillId="111" borderId="15" xfId="18" applyFont="1" applyFill="1" applyBorder="1" applyAlignment="1">
      <alignment horizontal="right" vertical="center"/>
    </xf>
    <xf numFmtId="0" fontId="8" fillId="111" borderId="31" xfId="18" applyFont="1" applyFill="1" applyBorder="1" applyAlignment="1">
      <alignment horizontal="center" vertical="center"/>
    </xf>
    <xf numFmtId="0" fontId="8" fillId="111" borderId="31" xfId="18" applyFont="1" applyFill="1" applyBorder="1" applyAlignment="1">
      <alignment horizontal="right" vertical="center"/>
    </xf>
    <xf numFmtId="0" fontId="29" fillId="91" borderId="13" xfId="18" applyFont="1" applyFill="1" applyBorder="1" applyAlignment="1">
      <alignment horizontal="center" vertical="center"/>
    </xf>
    <xf numFmtId="0" fontId="29" fillId="5" borderId="1" xfId="18" applyFont="1" applyFill="1" applyBorder="1" applyAlignment="1">
      <alignment horizontal="center" vertical="center"/>
    </xf>
    <xf numFmtId="0" fontId="41" fillId="0" borderId="0" xfId="18" applyFont="1" applyAlignment="1">
      <alignment horizontal="left" vertical="center"/>
    </xf>
    <xf numFmtId="0" fontId="29" fillId="91" borderId="1" xfId="18" applyFont="1" applyFill="1" applyBorder="1" applyAlignment="1">
      <alignment horizontal="center" vertical="center"/>
    </xf>
    <xf numFmtId="0" fontId="28" fillId="111" borderId="14" xfId="18" applyFont="1" applyFill="1" applyBorder="1" applyAlignment="1">
      <alignment horizontal="center" vertical="center"/>
    </xf>
    <xf numFmtId="0" fontId="28" fillId="111" borderId="15" xfId="18" applyFont="1" applyFill="1" applyBorder="1" applyAlignment="1">
      <alignment horizontal="center" vertical="center"/>
    </xf>
    <xf numFmtId="0" fontId="28" fillId="111" borderId="15" xfId="18" applyFont="1" applyFill="1" applyBorder="1" applyAlignment="1">
      <alignment horizontal="right" vertical="center"/>
    </xf>
    <xf numFmtId="0" fontId="28" fillId="111" borderId="19" xfId="18" applyFont="1" applyFill="1" applyBorder="1" applyAlignment="1">
      <alignment horizontal="center" vertical="center"/>
    </xf>
    <xf numFmtId="0" fontId="28" fillId="111" borderId="19" xfId="18" applyFont="1" applyFill="1" applyBorder="1" applyAlignment="1">
      <alignment horizontal="right" vertical="center"/>
    </xf>
    <xf numFmtId="0" fontId="29" fillId="91" borderId="3" xfId="18" applyFont="1" applyFill="1" applyBorder="1" applyAlignment="1">
      <alignment horizontal="center" vertical="center"/>
    </xf>
    <xf numFmtId="0" fontId="8" fillId="0" borderId="18" xfId="18" applyFont="1" applyBorder="1" applyAlignment="1">
      <alignment horizontal="center" vertical="center"/>
    </xf>
    <xf numFmtId="0" fontId="8" fillId="0" borderId="19" xfId="18" applyFont="1" applyBorder="1" applyAlignment="1">
      <alignment horizontal="center" vertical="center"/>
    </xf>
    <xf numFmtId="0" fontId="8" fillId="0" borderId="24" xfId="18" applyFont="1" applyBorder="1" applyAlignment="1">
      <alignment horizontal="center" vertical="center"/>
    </xf>
    <xf numFmtId="0" fontId="29" fillId="0" borderId="0" xfId="18" applyFont="1" applyAlignment="1">
      <alignment horizontal="right" vertical="center"/>
    </xf>
    <xf numFmtId="0" fontId="30" fillId="93" borderId="0" xfId="18" applyFont="1" applyFill="1" applyAlignment="1">
      <alignment horizontal="center" vertical="center"/>
    </xf>
    <xf numFmtId="0" fontId="30" fillId="97" borderId="0" xfId="18" applyFont="1" applyFill="1" applyAlignment="1">
      <alignment horizontal="center" vertical="center"/>
    </xf>
    <xf numFmtId="0" fontId="30" fillId="98" borderId="0" xfId="18" applyFont="1" applyFill="1" applyAlignment="1">
      <alignment horizontal="center" vertical="center"/>
    </xf>
    <xf numFmtId="0" fontId="30" fillId="102" borderId="0" xfId="18" applyFont="1" applyFill="1" applyAlignment="1">
      <alignment horizontal="center" vertical="center"/>
    </xf>
    <xf numFmtId="0" fontId="30" fillId="53" borderId="0" xfId="18" applyFont="1" applyFill="1" applyAlignment="1">
      <alignment horizontal="center" vertical="center"/>
    </xf>
    <xf numFmtId="0" fontId="30" fillId="104" borderId="0" xfId="18" applyFont="1" applyFill="1" applyAlignment="1">
      <alignment horizontal="center" vertical="center"/>
    </xf>
    <xf numFmtId="0" fontId="30" fillId="106" borderId="0" xfId="18" applyFont="1" applyFill="1" applyAlignment="1">
      <alignment horizontal="center" vertical="center"/>
    </xf>
    <xf numFmtId="0" fontId="30" fillId="107" borderId="0" xfId="18" applyFont="1" applyFill="1" applyAlignment="1">
      <alignment horizontal="center" vertical="center"/>
    </xf>
    <xf numFmtId="0" fontId="30" fillId="112" borderId="0" xfId="18" applyFont="1" applyFill="1" applyAlignment="1">
      <alignment horizontal="center" vertical="center"/>
    </xf>
    <xf numFmtId="0" fontId="30" fillId="49" borderId="0" xfId="18" applyFont="1" applyFill="1" applyAlignment="1">
      <alignment horizontal="center" vertical="center"/>
    </xf>
    <xf numFmtId="0" fontId="34" fillId="0" borderId="0" xfId="18" applyFont="1" applyAlignment="1">
      <alignment horizontal="left" vertical="center"/>
    </xf>
    <xf numFmtId="0" fontId="8" fillId="111" borderId="18" xfId="18" applyFont="1" applyFill="1" applyBorder="1" applyAlignment="1">
      <alignment horizontal="center" vertical="center"/>
    </xf>
    <xf numFmtId="0" fontId="8" fillId="111" borderId="19" xfId="18" applyFont="1" applyFill="1" applyBorder="1" applyAlignment="1">
      <alignment horizontal="center" vertical="center"/>
    </xf>
    <xf numFmtId="0" fontId="8" fillId="111" borderId="19" xfId="18" applyFont="1" applyFill="1" applyBorder="1" applyAlignment="1">
      <alignment horizontal="right" vertical="center"/>
    </xf>
    <xf numFmtId="0" fontId="20" fillId="0" borderId="1" xfId="3" applyFont="1" applyBorder="1" applyAlignment="1">
      <alignment horizontal="centerContinuous" vertical="center"/>
    </xf>
    <xf numFmtId="0" fontId="8" fillId="0" borderId="0" xfId="18" applyFont="1" applyAlignment="1">
      <alignment horizontal="left" vertical="center"/>
    </xf>
    <xf numFmtId="0" fontId="8" fillId="0" borderId="74" xfId="18" applyFont="1" applyBorder="1" applyAlignment="1">
      <alignment horizontal="center" vertical="center"/>
    </xf>
    <xf numFmtId="0" fontId="8" fillId="0" borderId="75" xfId="18" applyFont="1" applyBorder="1" applyAlignment="1">
      <alignment horizontal="center"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0" xfId="21" applyFont="1" applyAlignment="1">
      <alignment horizontal="left" vertical="center"/>
    </xf>
    <xf numFmtId="0" fontId="77" fillId="0" borderId="0" xfId="18" applyFont="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84" xfId="18" applyFont="1" applyBorder="1" applyAlignment="1">
      <alignment horizontal="center" vertical="center"/>
    </xf>
    <xf numFmtId="0" fontId="8" fillId="0" borderId="85" xfId="18" applyFont="1" applyBorder="1" applyAlignment="1">
      <alignment horizontal="center" vertical="center"/>
    </xf>
    <xf numFmtId="0" fontId="8" fillId="0" borderId="86" xfId="18" applyFont="1" applyBorder="1" applyAlignment="1">
      <alignment horizontal="center" vertical="center"/>
    </xf>
    <xf numFmtId="0" fontId="8" fillId="0" borderId="87" xfId="18" applyFont="1" applyBorder="1" applyAlignment="1">
      <alignment horizontal="center" vertical="center"/>
    </xf>
    <xf numFmtId="0" fontId="8" fillId="0" borderId="88" xfId="18" applyFont="1" applyBorder="1" applyAlignment="1">
      <alignment horizontal="center" vertical="center"/>
    </xf>
    <xf numFmtId="0" fontId="8" fillId="0" borderId="89" xfId="18" applyFont="1" applyBorder="1" applyAlignment="1">
      <alignment horizontal="center" vertical="center"/>
    </xf>
    <xf numFmtId="0" fontId="29" fillId="0" borderId="0" xfId="21" applyFont="1" applyAlignment="1">
      <alignment horizontal="center" vertical="center"/>
    </xf>
    <xf numFmtId="0" fontId="8" fillId="147" borderId="0" xfId="18" applyFont="1" applyFill="1" applyAlignment="1">
      <alignment horizontal="center" vertical="center"/>
    </xf>
    <xf numFmtId="0" fontId="11" fillId="147" borderId="0" xfId="3" applyFill="1"/>
    <xf numFmtId="0" fontId="8" fillId="0" borderId="15" xfId="21" applyFont="1" applyBorder="1" applyAlignment="1">
      <alignment horizontal="centerContinuous" vertical="center"/>
    </xf>
    <xf numFmtId="0" fontId="42" fillId="0" borderId="53" xfId="21" applyFont="1" applyBorder="1" applyAlignment="1">
      <alignment horizontal="center" vertical="center"/>
    </xf>
    <xf numFmtId="0" fontId="42" fillId="0" borderId="54" xfId="21" applyFont="1" applyBorder="1" applyAlignment="1">
      <alignment horizontal="center" vertical="center"/>
    </xf>
    <xf numFmtId="0" fontId="42" fillId="0" borderId="55" xfId="21" applyFont="1" applyBorder="1" applyAlignment="1">
      <alignment horizontal="center" vertical="center"/>
    </xf>
    <xf numFmtId="0" fontId="44" fillId="4" borderId="26" xfId="21" applyFont="1" applyFill="1" applyBorder="1" applyAlignment="1">
      <alignment horizontal="centerContinuous" vertical="center"/>
    </xf>
    <xf numFmtId="0" fontId="44" fillId="4" borderId="0" xfId="21" applyFont="1" applyFill="1" applyAlignment="1">
      <alignment horizontal="centerContinuous" vertical="center"/>
    </xf>
    <xf numFmtId="0" fontId="29" fillId="5" borderId="0" xfId="21" applyFont="1" applyFill="1" applyAlignment="1">
      <alignment horizontal="center" vertical="center"/>
    </xf>
    <xf numFmtId="0" fontId="44" fillId="84" borderId="44" xfId="21" applyFont="1" applyFill="1" applyBorder="1" applyAlignment="1">
      <alignment horizontal="centerContinuous" vertical="center"/>
    </xf>
    <xf numFmtId="0" fontId="8" fillId="85" borderId="44" xfId="21" applyFont="1" applyFill="1" applyBorder="1" applyAlignment="1">
      <alignment horizontal="centerContinuous" vertical="center"/>
    </xf>
    <xf numFmtId="165" fontId="35" fillId="0" borderId="1" xfId="21" applyNumberFormat="1" applyFont="1" applyBorder="1" applyAlignment="1">
      <alignment horizontal="center" vertical="center"/>
    </xf>
    <xf numFmtId="0" fontId="44" fillId="84" borderId="90" xfId="21" applyFont="1" applyFill="1" applyBorder="1" applyAlignment="1">
      <alignment horizontal="centerContinuous" vertical="center"/>
    </xf>
    <xf numFmtId="0" fontId="28" fillId="0" borderId="14" xfId="21" applyFont="1" applyBorder="1" applyAlignment="1">
      <alignment horizontal="centerContinuous" vertical="center"/>
    </xf>
    <xf numFmtId="0" fontId="28" fillId="0" borderId="15" xfId="21" applyFont="1" applyBorder="1" applyAlignment="1">
      <alignment horizontal="centerContinuous" vertical="center"/>
    </xf>
    <xf numFmtId="0" fontId="28" fillId="0" borderId="12" xfId="21" applyFont="1" applyBorder="1" applyAlignment="1">
      <alignment horizontal="centerContinuous" vertical="center"/>
    </xf>
    <xf numFmtId="0" fontId="29" fillId="5" borderId="31" xfId="21" applyFont="1" applyFill="1" applyBorder="1" applyAlignment="1">
      <alignment horizontal="center" vertical="center"/>
    </xf>
    <xf numFmtId="0" fontId="29" fillId="5" borderId="29" xfId="21" applyFont="1" applyFill="1" applyBorder="1" applyAlignment="1">
      <alignment horizontal="center" vertical="center"/>
    </xf>
    <xf numFmtId="0" fontId="8" fillId="85" borderId="57" xfId="21" applyFont="1" applyFill="1" applyBorder="1" applyAlignment="1">
      <alignment horizontal="centerContinuous" vertical="center"/>
    </xf>
    <xf numFmtId="0" fontId="8" fillId="0" borderId="14" xfId="21" applyFont="1" applyBorder="1" applyAlignment="1">
      <alignment horizontal="centerContinuous" vertical="center"/>
    </xf>
    <xf numFmtId="0" fontId="8" fillId="0" borderId="12" xfId="21" applyFont="1" applyBorder="1" applyAlignment="1">
      <alignment horizontal="centerContinuous" vertical="center"/>
    </xf>
    <xf numFmtId="0" fontId="76" fillId="0" borderId="0" xfId="18" applyFont="1" applyAlignment="1">
      <alignment horizontal="left" vertical="center"/>
    </xf>
    <xf numFmtId="0" fontId="79" fillId="0" borderId="0" xfId="18" applyFont="1" applyAlignment="1">
      <alignment vertical="center"/>
    </xf>
    <xf numFmtId="0" fontId="81" fillId="0" borderId="0" xfId="18" applyFont="1" applyAlignment="1">
      <alignment horizontal="center" vertical="center"/>
    </xf>
    <xf numFmtId="0" fontId="34" fillId="40" borderId="22" xfId="0" applyFont="1" applyFill="1" applyBorder="1" applyAlignment="1">
      <alignment horizontal="left" vertical="center"/>
    </xf>
    <xf numFmtId="0" fontId="34" fillId="41" borderId="22" xfId="0" applyFont="1" applyFill="1" applyBorder="1" applyAlignment="1">
      <alignment horizontal="left" vertical="center"/>
    </xf>
    <xf numFmtId="0" fontId="34" fillId="42" borderId="22" xfId="0" applyFont="1" applyFill="1" applyBorder="1" applyAlignment="1">
      <alignment horizontal="left" vertical="center"/>
    </xf>
    <xf numFmtId="0" fontId="34" fillId="42" borderId="23" xfId="0" applyFont="1" applyFill="1" applyBorder="1" applyAlignment="1">
      <alignment horizontal="left" vertical="center"/>
    </xf>
    <xf numFmtId="0" fontId="34" fillId="39" borderId="26" xfId="0" applyFont="1" applyFill="1" applyBorder="1" applyAlignment="1">
      <alignment horizontal="left" vertical="center"/>
    </xf>
    <xf numFmtId="0" fontId="34" fillId="40" borderId="26" xfId="0" applyFont="1" applyFill="1" applyBorder="1" applyAlignment="1">
      <alignment horizontal="left" vertical="center"/>
    </xf>
    <xf numFmtId="0" fontId="34" fillId="41" borderId="26" xfId="0" applyFont="1" applyFill="1" applyBorder="1" applyAlignment="1">
      <alignment horizontal="left" vertical="center"/>
    </xf>
    <xf numFmtId="0" fontId="34" fillId="42" borderId="18" xfId="0" applyFont="1" applyFill="1" applyBorder="1" applyAlignment="1">
      <alignment horizontal="left" vertical="center"/>
    </xf>
    <xf numFmtId="0" fontId="34" fillId="0" borderId="19" xfId="0" applyFont="1" applyBorder="1" applyAlignment="1">
      <alignment horizontal="left" vertical="center"/>
    </xf>
    <xf numFmtId="0" fontId="34" fillId="0" borderId="19" xfId="4" applyFont="1" applyBorder="1" applyAlignment="1">
      <alignment horizontal="left" vertical="center"/>
    </xf>
    <xf numFmtId="0" fontId="14" fillId="5" borderId="19" xfId="0" applyFont="1" applyFill="1" applyBorder="1" applyAlignment="1">
      <alignment vertical="center"/>
    </xf>
    <xf numFmtId="0" fontId="36" fillId="83" borderId="14" xfId="5" applyFont="1" applyFill="1" applyBorder="1" applyAlignment="1">
      <alignment vertical="center"/>
    </xf>
    <xf numFmtId="0" fontId="36" fillId="83" borderId="15" xfId="5" applyFont="1" applyFill="1" applyBorder="1" applyAlignment="1">
      <alignment vertical="center"/>
    </xf>
    <xf numFmtId="0" fontId="36" fillId="83" borderId="12" xfId="5" applyFont="1" applyFill="1" applyBorder="1" applyAlignment="1">
      <alignment vertical="center"/>
    </xf>
    <xf numFmtId="0" fontId="74" fillId="147" borderId="0" xfId="4" applyFont="1" applyFill="1" applyAlignment="1">
      <alignment horizontal="centerContinuous" vertical="center"/>
    </xf>
    <xf numFmtId="0" fontId="14" fillId="0" borderId="14" xfId="3" applyFont="1" applyBorder="1" applyAlignment="1">
      <alignment horizontal="centerContinuous" vertical="center"/>
    </xf>
    <xf numFmtId="0" fontId="14" fillId="0" borderId="15" xfId="3" applyFont="1" applyBorder="1" applyAlignment="1">
      <alignment horizontal="centerContinuous" vertical="center"/>
    </xf>
    <xf numFmtId="0" fontId="14" fillId="0" borderId="12" xfId="3" applyFont="1" applyBorder="1" applyAlignment="1">
      <alignment horizontal="centerContinuous" vertical="center"/>
    </xf>
    <xf numFmtId="0" fontId="14" fillId="0" borderId="1" xfId="3" applyFont="1" applyBorder="1" applyAlignment="1">
      <alignment horizontal="centerContinuous" vertical="center"/>
    </xf>
    <xf numFmtId="0" fontId="40" fillId="146" borderId="72" xfId="3" applyFont="1" applyFill="1" applyBorder="1" applyAlignment="1">
      <alignment horizontal="centerContinuous" vertical="center"/>
    </xf>
    <xf numFmtId="0" fontId="40" fillId="146" borderId="68" xfId="3" applyFont="1" applyFill="1" applyBorder="1" applyAlignment="1">
      <alignment horizontal="centerContinuous" vertical="center"/>
    </xf>
    <xf numFmtId="0" fontId="34" fillId="143" borderId="0" xfId="3" applyFont="1" applyFill="1" applyAlignment="1">
      <alignment horizontal="center" vertical="center"/>
    </xf>
    <xf numFmtId="0" fontId="40" fillId="146" borderId="70" xfId="3" applyFont="1" applyFill="1" applyBorder="1" applyAlignment="1">
      <alignment horizontal="centerContinuous" vertical="center"/>
    </xf>
    <xf numFmtId="0" fontId="40" fillId="142" borderId="0" xfId="3" applyFont="1" applyFill="1" applyAlignment="1">
      <alignment horizontal="center" vertical="center"/>
    </xf>
    <xf numFmtId="0" fontId="36" fillId="146" borderId="70" xfId="3" applyFont="1" applyFill="1" applyBorder="1" applyAlignment="1">
      <alignment horizontal="centerContinuous" vertical="center"/>
    </xf>
    <xf numFmtId="0" fontId="36" fillId="172" borderId="91" xfId="3" applyFont="1" applyFill="1" applyBorder="1" applyAlignment="1">
      <alignment horizontal="centerContinuous" vertical="center"/>
    </xf>
    <xf numFmtId="0" fontId="36" fillId="172" borderId="92" xfId="3" applyFont="1" applyFill="1" applyBorder="1" applyAlignment="1">
      <alignment horizontal="centerContinuous" vertical="center"/>
    </xf>
    <xf numFmtId="0" fontId="36" fillId="172" borderId="93" xfId="3" applyFont="1" applyFill="1" applyBorder="1" applyAlignment="1">
      <alignment horizontal="centerContinuous" vertical="center"/>
    </xf>
    <xf numFmtId="0" fontId="36" fillId="173" borderId="91" xfId="3" applyFont="1" applyFill="1" applyBorder="1" applyAlignment="1">
      <alignment horizontal="centerContinuous" vertical="center"/>
    </xf>
    <xf numFmtId="0" fontId="36" fillId="173" borderId="92" xfId="3" applyFont="1" applyFill="1" applyBorder="1" applyAlignment="1">
      <alignment horizontal="centerContinuous" vertical="center"/>
    </xf>
    <xf numFmtId="0" fontId="36" fillId="173" borderId="93" xfId="3" applyFont="1" applyFill="1" applyBorder="1" applyAlignment="1">
      <alignment horizontal="centerContinuous" vertical="center"/>
    </xf>
    <xf numFmtId="165" fontId="35" fillId="0" borderId="1" xfId="5" applyNumberFormat="1" applyFont="1" applyBorder="1" applyAlignment="1">
      <alignment horizontal="center" vertical="center"/>
    </xf>
    <xf numFmtId="0" fontId="34" fillId="0" borderId="97" xfId="4" applyFont="1" applyBorder="1" applyAlignment="1">
      <alignment horizontal="left" vertical="center"/>
    </xf>
    <xf numFmtId="0" fontId="34" fillId="0" borderId="98" xfId="5" applyFont="1" applyBorder="1" applyAlignment="1">
      <alignment horizontal="left" vertical="center"/>
    </xf>
    <xf numFmtId="0" fontId="34" fillId="0" borderId="97" xfId="5" applyFont="1" applyBorder="1" applyAlignment="1">
      <alignment horizontal="left" vertical="center"/>
    </xf>
    <xf numFmtId="0" fontId="34" fillId="0" borderId="100" xfId="5" applyFont="1" applyBorder="1" applyAlignment="1">
      <alignment horizontal="left" vertical="center"/>
    </xf>
    <xf numFmtId="0" fontId="34" fillId="0" borderId="101" xfId="5" applyFont="1" applyBorder="1" applyAlignment="1">
      <alignment horizontal="left" vertical="center"/>
    </xf>
    <xf numFmtId="0" fontId="36" fillId="6" borderId="14" xfId="0" applyFont="1" applyFill="1" applyBorder="1" applyAlignment="1">
      <alignment horizontal="centerContinuous" vertical="center"/>
    </xf>
    <xf numFmtId="0" fontId="36" fillId="6" borderId="15" xfId="0" applyFont="1" applyFill="1" applyBorder="1" applyAlignment="1">
      <alignment horizontal="centerContinuous" vertical="center"/>
    </xf>
    <xf numFmtId="0" fontId="36" fillId="6" borderId="12" xfId="0" applyFont="1" applyFill="1" applyBorder="1" applyAlignment="1">
      <alignment horizontal="centerContinuous" vertical="center"/>
    </xf>
    <xf numFmtId="0" fontId="34" fillId="0" borderId="98" xfId="4" applyFont="1" applyBorder="1" applyAlignment="1">
      <alignment horizontal="left" vertical="center"/>
    </xf>
    <xf numFmtId="0" fontId="34" fillId="0" borderId="95" xfId="5" applyFont="1" applyBorder="1" applyAlignment="1">
      <alignment horizontal="left" vertical="center"/>
    </xf>
    <xf numFmtId="0" fontId="34" fillId="0" borderId="96" xfId="5" applyFont="1" applyBorder="1" applyAlignment="1">
      <alignment horizontal="left" vertical="center"/>
    </xf>
    <xf numFmtId="0" fontId="34" fillId="5" borderId="39" xfId="5" applyFont="1" applyFill="1" applyBorder="1" applyAlignment="1">
      <alignment horizontal="left" vertical="center"/>
    </xf>
    <xf numFmtId="0" fontId="34" fillId="5" borderId="41" xfId="5" applyFont="1" applyFill="1" applyBorder="1" applyAlignment="1">
      <alignment horizontal="left" vertical="center"/>
    </xf>
    <xf numFmtId="0" fontId="72" fillId="147" borderId="0" xfId="4" applyFont="1" applyFill="1" applyAlignment="1">
      <alignment horizontal="centerContinuous" vertical="center"/>
    </xf>
    <xf numFmtId="0" fontId="34" fillId="0" borderId="1" xfId="0" applyFont="1" applyBorder="1" applyAlignment="1">
      <alignment horizontal="center" vertical="center"/>
    </xf>
    <xf numFmtId="0" fontId="11" fillId="0" borderId="0" xfId="0" applyFont="1"/>
    <xf numFmtId="0" fontId="11" fillId="194" borderId="0" xfId="0" applyFont="1" applyFill="1"/>
    <xf numFmtId="0" fontId="11" fillId="195" borderId="0" xfId="0" applyFont="1" applyFill="1"/>
    <xf numFmtId="0" fontId="14" fillId="58" borderId="0" xfId="0" applyFont="1" applyFill="1" applyAlignment="1">
      <alignment horizontal="center" vertical="center"/>
    </xf>
    <xf numFmtId="0" fontId="34" fillId="5" borderId="0" xfId="5" applyFont="1" applyFill="1" applyAlignment="1">
      <alignment horizontal="left" vertical="center"/>
    </xf>
    <xf numFmtId="0" fontId="14" fillId="10" borderId="0" xfId="0" applyFont="1" applyFill="1" applyAlignment="1">
      <alignment horizontal="center" vertical="center"/>
    </xf>
    <xf numFmtId="0" fontId="34" fillId="59" borderId="0" xfId="5" applyFont="1" applyFill="1" applyAlignment="1">
      <alignment horizontal="left" vertical="center"/>
    </xf>
    <xf numFmtId="0" fontId="11" fillId="197" borderId="0" xfId="0" applyFont="1" applyFill="1"/>
    <xf numFmtId="0" fontId="11" fillId="198" borderId="0" xfId="0" applyFont="1" applyFill="1"/>
    <xf numFmtId="0" fontId="14" fillId="61" borderId="0" xfId="0" applyFont="1" applyFill="1" applyAlignment="1">
      <alignment horizontal="center" vertical="center"/>
    </xf>
    <xf numFmtId="0" fontId="34" fillId="63" borderId="0" xfId="5" applyFont="1" applyFill="1" applyAlignment="1">
      <alignment horizontal="left" vertical="center"/>
    </xf>
    <xf numFmtId="0" fontId="34" fillId="64" borderId="0" xfId="5" applyFont="1" applyFill="1" applyAlignment="1">
      <alignment horizontal="left" vertical="center"/>
    </xf>
    <xf numFmtId="0" fontId="11" fillId="200" borderId="0" xfId="0" applyFont="1" applyFill="1"/>
    <xf numFmtId="0" fontId="11" fillId="201" borderId="0" xfId="0" applyFont="1" applyFill="1"/>
    <xf numFmtId="0" fontId="34" fillId="66" borderId="0" xfId="5" applyFont="1" applyFill="1" applyAlignment="1">
      <alignment horizontal="left" vertical="center"/>
    </xf>
    <xf numFmtId="0" fontId="34" fillId="68" borderId="0" xfId="5" applyFont="1" applyFill="1" applyAlignment="1">
      <alignment horizontal="left" vertical="center"/>
    </xf>
    <xf numFmtId="0" fontId="34" fillId="69" borderId="0" xfId="5" applyFont="1" applyFill="1" applyAlignment="1">
      <alignment horizontal="left" vertical="center"/>
    </xf>
    <xf numFmtId="0" fontId="11" fillId="202" borderId="0" xfId="0" applyFont="1" applyFill="1"/>
    <xf numFmtId="0" fontId="11" fillId="203" borderId="0" xfId="0" applyFont="1" applyFill="1"/>
    <xf numFmtId="0" fontId="34" fillId="71" borderId="0" xfId="5" applyFont="1" applyFill="1" applyAlignment="1">
      <alignment horizontal="left" vertical="center"/>
    </xf>
    <xf numFmtId="0" fontId="34" fillId="73" borderId="0" xfId="5" applyFont="1" applyFill="1" applyAlignment="1">
      <alignment horizontal="left" vertical="center"/>
    </xf>
    <xf numFmtId="0" fontId="34" fillId="6" borderId="0" xfId="5" applyFont="1" applyFill="1" applyAlignment="1">
      <alignment horizontal="left" vertical="center"/>
    </xf>
    <xf numFmtId="0" fontId="11" fillId="205" borderId="0" xfId="0" applyFont="1" applyFill="1"/>
    <xf numFmtId="0" fontId="11" fillId="206" borderId="0" xfId="0" applyFont="1" applyFill="1"/>
    <xf numFmtId="0" fontId="34" fillId="75" borderId="0" xfId="5" applyFont="1" applyFill="1" applyAlignment="1">
      <alignment horizontal="left" vertical="center"/>
    </xf>
    <xf numFmtId="0" fontId="34" fillId="7" borderId="0" xfId="5" applyFont="1" applyFill="1" applyAlignment="1">
      <alignment horizontal="left" vertical="center"/>
    </xf>
    <xf numFmtId="0" fontId="34" fillId="77" borderId="0" xfId="5" applyFont="1" applyFill="1" applyAlignment="1">
      <alignment horizontal="left" vertical="center"/>
    </xf>
    <xf numFmtId="0" fontId="11" fillId="208" borderId="0" xfId="0" applyFont="1" applyFill="1"/>
    <xf numFmtId="0" fontId="11" fillId="207" borderId="0" xfId="0" applyFont="1" applyFill="1"/>
    <xf numFmtId="0" fontId="34" fillId="79" borderId="0" xfId="5" applyFont="1" applyFill="1" applyAlignment="1">
      <alignment horizontal="left" vertical="center"/>
    </xf>
    <xf numFmtId="0" fontId="34" fillId="8" borderId="0" xfId="5" applyFont="1" applyFill="1" applyAlignment="1">
      <alignment horizontal="left" vertical="center"/>
    </xf>
    <xf numFmtId="0" fontId="34" fillId="80" borderId="0" xfId="5" applyFont="1" applyFill="1" applyAlignment="1">
      <alignment horizontal="left" vertical="center"/>
    </xf>
    <xf numFmtId="0" fontId="11" fillId="210" borderId="0" xfId="0" applyFont="1" applyFill="1"/>
    <xf numFmtId="0" fontId="11" fillId="179" borderId="0" xfId="0" applyFont="1" applyFill="1"/>
    <xf numFmtId="0" fontId="11" fillId="212" borderId="0" xfId="0" applyFont="1" applyFill="1"/>
    <xf numFmtId="0" fontId="11" fillId="209" borderId="0" xfId="0" applyFont="1" applyFill="1"/>
    <xf numFmtId="0" fontId="11" fillId="181" borderId="0" xfId="0" applyFont="1" applyFill="1"/>
    <xf numFmtId="0" fontId="11" fillId="211" borderId="0" xfId="0" applyFont="1" applyFill="1"/>
    <xf numFmtId="0" fontId="0" fillId="213" borderId="0" xfId="0" applyFill="1"/>
    <xf numFmtId="0" fontId="0" fillId="214" borderId="0" xfId="0" applyFill="1"/>
    <xf numFmtId="0" fontId="84" fillId="215" borderId="0" xfId="0" applyFont="1" applyFill="1"/>
    <xf numFmtId="0" fontId="84" fillId="216" borderId="0" xfId="0" applyFont="1" applyFill="1"/>
    <xf numFmtId="0" fontId="34" fillId="0" borderId="94" xfId="4" applyFont="1" applyBorder="1" applyAlignment="1">
      <alignment horizontal="left" vertical="center"/>
    </xf>
    <xf numFmtId="0" fontId="34" fillId="0" borderId="95" xfId="4" applyFont="1" applyBorder="1" applyAlignment="1">
      <alignment horizontal="left" vertical="center"/>
    </xf>
    <xf numFmtId="0" fontId="11" fillId="178" borderId="0" xfId="0" applyFont="1" applyFill="1"/>
    <xf numFmtId="0" fontId="11" fillId="191" borderId="0" xfId="0" applyFont="1" applyFill="1"/>
    <xf numFmtId="0" fontId="11" fillId="192" borderId="0" xfId="0" applyFont="1" applyFill="1"/>
    <xf numFmtId="0" fontId="14" fillId="56" borderId="0" xfId="0" applyFont="1" applyFill="1" applyAlignment="1">
      <alignment horizontal="center" vertical="center"/>
    </xf>
    <xf numFmtId="0" fontId="14" fillId="47" borderId="0" xfId="0" applyFont="1" applyFill="1" applyAlignment="1">
      <alignment horizontal="center" vertical="center"/>
    </xf>
    <xf numFmtId="0" fontId="34" fillId="57" borderId="0" xfId="5" applyFont="1" applyFill="1" applyAlignment="1">
      <alignment horizontal="left" vertical="center"/>
    </xf>
    <xf numFmtId="0" fontId="34" fillId="24" borderId="0" xfId="5" applyFont="1" applyFill="1" applyAlignment="1">
      <alignment horizontal="left" vertical="center"/>
    </xf>
    <xf numFmtId="0" fontId="11" fillId="190" borderId="0" xfId="0" applyFont="1" applyFill="1"/>
    <xf numFmtId="0" fontId="34" fillId="60" borderId="0" xfId="5" applyFont="1" applyFill="1" applyAlignment="1">
      <alignment horizontal="left" vertical="center"/>
    </xf>
    <xf numFmtId="0" fontId="11" fillId="193" borderId="0" xfId="0" applyFont="1" applyFill="1"/>
    <xf numFmtId="0" fontId="34" fillId="65" borderId="0" xfId="5" applyFont="1" applyFill="1" applyAlignment="1">
      <alignment horizontal="left" vertical="center"/>
    </xf>
    <xf numFmtId="0" fontId="11" fillId="196" borderId="0" xfId="0" applyFont="1" applyFill="1"/>
    <xf numFmtId="0" fontId="34" fillId="70" borderId="0" xfId="5" applyFont="1" applyFill="1" applyAlignment="1">
      <alignment horizontal="left" vertical="center"/>
    </xf>
    <xf numFmtId="0" fontId="11" fillId="199" borderId="0" xfId="0" applyFont="1" applyFill="1"/>
    <xf numFmtId="0" fontId="34" fillId="74" borderId="0" xfId="5" applyFont="1" applyFill="1" applyAlignment="1">
      <alignment horizontal="left" vertical="center"/>
    </xf>
    <xf numFmtId="0" fontId="34" fillId="78" borderId="0" xfId="5" applyFont="1" applyFill="1" applyAlignment="1">
      <alignment horizontal="left" vertical="center"/>
    </xf>
    <xf numFmtId="0" fontId="11" fillId="204" borderId="0" xfId="0" applyFont="1" applyFill="1"/>
    <xf numFmtId="0" fontId="34" fillId="81" borderId="0" xfId="5" applyFont="1" applyFill="1" applyAlignment="1">
      <alignment horizontal="left" vertical="center"/>
    </xf>
    <xf numFmtId="0" fontId="84" fillId="217" borderId="0" xfId="0" applyFont="1" applyFill="1"/>
    <xf numFmtId="0" fontId="34" fillId="0" borderId="99" xfId="4" applyFont="1" applyBorder="1" applyAlignment="1">
      <alignment horizontal="left" vertical="center"/>
    </xf>
    <xf numFmtId="0" fontId="34" fillId="0" borderId="100" xfId="4" applyFont="1" applyBorder="1" applyAlignment="1">
      <alignment horizontal="left" vertical="center"/>
    </xf>
    <xf numFmtId="0" fontId="0" fillId="0" borderId="94" xfId="0" applyBorder="1"/>
    <xf numFmtId="0" fontId="34" fillId="0" borderId="96" xfId="4" applyFont="1" applyBorder="1" applyAlignment="1">
      <alignment horizontal="left" vertical="center"/>
    </xf>
    <xf numFmtId="0" fontId="0" fillId="0" borderId="97" xfId="0" applyBorder="1"/>
    <xf numFmtId="0" fontId="82" fillId="0" borderId="0" xfId="4" applyFont="1" applyAlignment="1">
      <alignment horizontal="left" vertical="center"/>
    </xf>
    <xf numFmtId="0" fontId="37" fillId="148" borderId="0" xfId="0" applyFont="1" applyFill="1" applyAlignment="1">
      <alignment horizontal="center" vertical="center"/>
    </xf>
    <xf numFmtId="0" fontId="34" fillId="148" borderId="0" xfId="0" applyFont="1" applyFill="1" applyAlignment="1">
      <alignment horizontal="center" vertical="center"/>
    </xf>
    <xf numFmtId="0" fontId="34" fillId="150" borderId="0" xfId="0" applyFont="1" applyFill="1" applyAlignment="1">
      <alignment horizontal="center" vertical="center"/>
    </xf>
    <xf numFmtId="0" fontId="34" fillId="153" borderId="0" xfId="0" applyFont="1" applyFill="1" applyAlignment="1">
      <alignment horizontal="center" vertical="center"/>
    </xf>
    <xf numFmtId="0" fontId="34" fillId="154" borderId="0" xfId="0" applyFont="1" applyFill="1" applyAlignment="1">
      <alignment horizontal="center" vertical="center"/>
    </xf>
    <xf numFmtId="0" fontId="34" fillId="157" borderId="0" xfId="0" applyFont="1" applyFill="1" applyAlignment="1">
      <alignment horizontal="center" vertical="center"/>
    </xf>
    <xf numFmtId="0" fontId="34" fillId="160" borderId="0" xfId="0" applyFont="1" applyFill="1" applyAlignment="1">
      <alignment horizontal="center" vertical="center"/>
    </xf>
    <xf numFmtId="0" fontId="34" fillId="162" borderId="0" xfId="0" applyFont="1" applyFill="1" applyAlignment="1">
      <alignment horizontal="center" vertical="center"/>
    </xf>
    <xf numFmtId="0" fontId="34" fillId="164" borderId="0" xfId="0" applyFont="1" applyFill="1" applyAlignment="1">
      <alignment horizontal="center" vertical="center"/>
    </xf>
    <xf numFmtId="0" fontId="34" fillId="166" borderId="0" xfId="0" applyFont="1" applyFill="1" applyAlignment="1">
      <alignment horizontal="center" vertical="center"/>
    </xf>
    <xf numFmtId="0" fontId="34" fillId="167" borderId="0" xfId="0" applyFont="1" applyFill="1" applyAlignment="1">
      <alignment horizontal="center" vertical="center"/>
    </xf>
    <xf numFmtId="0" fontId="34" fillId="169" borderId="0" xfId="0" applyFont="1" applyFill="1" applyAlignment="1">
      <alignment horizontal="center" vertical="center"/>
    </xf>
    <xf numFmtId="0" fontId="34" fillId="171" borderId="0" xfId="0" applyFont="1" applyFill="1" applyAlignment="1">
      <alignment horizontal="center" vertical="center"/>
    </xf>
    <xf numFmtId="0" fontId="34" fillId="174" borderId="0" xfId="0" applyFont="1" applyFill="1" applyAlignment="1">
      <alignment horizontal="center" vertical="center"/>
    </xf>
    <xf numFmtId="0" fontId="34" fillId="175" borderId="0" xfId="0" applyFont="1" applyFill="1" applyAlignment="1">
      <alignment horizontal="center" vertical="center"/>
    </xf>
    <xf numFmtId="0" fontId="34" fillId="176" borderId="0" xfId="0" applyFont="1" applyFill="1" applyAlignment="1">
      <alignment horizontal="center" vertical="center"/>
    </xf>
    <xf numFmtId="0" fontId="34" fillId="177" borderId="0" xfId="0" applyFont="1" applyFill="1" applyAlignment="1">
      <alignment horizontal="center" vertical="center"/>
    </xf>
    <xf numFmtId="0" fontId="34" fillId="178" borderId="0" xfId="0" applyFont="1" applyFill="1" applyAlignment="1">
      <alignment horizontal="center" vertical="center"/>
    </xf>
    <xf numFmtId="0" fontId="34" fillId="179" borderId="0" xfId="0" applyFont="1" applyFill="1" applyAlignment="1">
      <alignment horizontal="center" vertical="center"/>
    </xf>
    <xf numFmtId="0" fontId="34" fillId="180" borderId="0" xfId="0" applyFont="1" applyFill="1" applyAlignment="1">
      <alignment horizontal="center" vertical="center"/>
    </xf>
    <xf numFmtId="0" fontId="34" fillId="181" borderId="0" xfId="0" applyFont="1" applyFill="1" applyAlignment="1">
      <alignment horizontal="center" vertical="center"/>
    </xf>
    <xf numFmtId="0" fontId="34" fillId="182" borderId="0" xfId="0" applyFont="1" applyFill="1" applyAlignment="1">
      <alignment horizontal="center" vertical="center"/>
    </xf>
    <xf numFmtId="0" fontId="34" fillId="183" borderId="0" xfId="0" applyFont="1" applyFill="1" applyAlignment="1">
      <alignment horizontal="center" vertical="center"/>
    </xf>
    <xf numFmtId="0" fontId="34" fillId="184" borderId="0" xfId="0" applyFont="1" applyFill="1" applyAlignment="1">
      <alignment horizontal="center" vertical="center"/>
    </xf>
    <xf numFmtId="0" fontId="34" fillId="185" borderId="0" xfId="0" applyFont="1" applyFill="1" applyAlignment="1">
      <alignment horizontal="center" vertical="center"/>
    </xf>
    <xf numFmtId="168" fontId="34" fillId="186" borderId="0" xfId="24" applyNumberFormat="1" applyFont="1" applyFill="1" applyAlignment="1">
      <alignment horizontal="center" vertical="center"/>
    </xf>
    <xf numFmtId="0" fontId="34" fillId="0" borderId="0" xfId="4" applyFont="1" applyAlignment="1">
      <alignment horizontal="center" vertical="center"/>
    </xf>
    <xf numFmtId="0" fontId="85" fillId="187" borderId="0" xfId="0" applyFont="1" applyFill="1" applyAlignment="1">
      <alignment horizontal="center" vertical="center"/>
    </xf>
    <xf numFmtId="0" fontId="34" fillId="188" borderId="0" xfId="0" applyFont="1" applyFill="1" applyAlignment="1">
      <alignment horizontal="center" vertical="center"/>
    </xf>
    <xf numFmtId="0" fontId="34" fillId="189" borderId="0" xfId="0" applyFont="1" applyFill="1" applyAlignment="1">
      <alignment horizontal="center" vertical="center"/>
    </xf>
    <xf numFmtId="0" fontId="34" fillId="0" borderId="0" xfId="0" applyFont="1" applyAlignment="1">
      <alignment horizontal="center" vertical="center"/>
    </xf>
    <xf numFmtId="0" fontId="34" fillId="0" borderId="0" xfId="5" applyFont="1" applyAlignment="1">
      <alignment horizontal="center" vertical="center"/>
    </xf>
    <xf numFmtId="0" fontId="37" fillId="150" borderId="0" xfId="0" applyFont="1" applyFill="1" applyAlignment="1">
      <alignment horizontal="center" vertical="center"/>
    </xf>
    <xf numFmtId="0" fontId="34" fillId="0" borderId="0" xfId="0" applyFont="1"/>
    <xf numFmtId="0" fontId="37" fillId="153" borderId="0" xfId="0" applyFont="1" applyFill="1" applyAlignment="1">
      <alignment horizontal="center" vertical="center"/>
    </xf>
    <xf numFmtId="0" fontId="37" fillId="154" borderId="0" xfId="0" applyFont="1" applyFill="1" applyAlignment="1">
      <alignment horizontal="center" vertical="center"/>
    </xf>
    <xf numFmtId="0" fontId="37" fillId="157" borderId="0" xfId="0" applyFont="1" applyFill="1" applyAlignment="1">
      <alignment horizontal="center" vertical="center"/>
    </xf>
    <xf numFmtId="0" fontId="37" fillId="160" borderId="0" xfId="0" applyFont="1" applyFill="1" applyAlignment="1">
      <alignment horizontal="center" vertical="center"/>
    </xf>
    <xf numFmtId="0" fontId="37" fillId="162" borderId="0" xfId="0" applyFont="1" applyFill="1" applyAlignment="1">
      <alignment horizontal="center" vertical="center"/>
    </xf>
    <xf numFmtId="0" fontId="37" fillId="164" borderId="0" xfId="0" applyFont="1" applyFill="1" applyAlignment="1">
      <alignment horizontal="center" vertical="center"/>
    </xf>
    <xf numFmtId="0" fontId="37" fillId="166" borderId="0" xfId="0" applyFont="1" applyFill="1" applyAlignment="1">
      <alignment horizontal="center" vertical="center"/>
    </xf>
    <xf numFmtId="0" fontId="34" fillId="218" borderId="0" xfId="0" applyFont="1" applyFill="1" applyAlignment="1">
      <alignment horizontal="center" vertical="center"/>
    </xf>
    <xf numFmtId="0" fontId="34" fillId="219" borderId="0" xfId="0" applyFont="1" applyFill="1" applyAlignment="1">
      <alignment horizontal="center" vertical="center"/>
    </xf>
    <xf numFmtId="0" fontId="34" fillId="220" borderId="0" xfId="0" applyFont="1" applyFill="1" applyAlignment="1">
      <alignment horizontal="center" vertical="center"/>
    </xf>
    <xf numFmtId="0" fontId="34" fillId="221" borderId="0" xfId="0" applyFont="1" applyFill="1" applyAlignment="1">
      <alignment horizontal="center" vertical="center"/>
    </xf>
    <xf numFmtId="0" fontId="34" fillId="222" borderId="0" xfId="0" applyFont="1" applyFill="1" applyAlignment="1">
      <alignment horizontal="center" vertical="center"/>
    </xf>
    <xf numFmtId="0" fontId="34" fillId="223" borderId="0" xfId="0" applyFont="1" applyFill="1" applyAlignment="1">
      <alignment horizontal="center" vertical="center"/>
    </xf>
    <xf numFmtId="0" fontId="34" fillId="224" borderId="0" xfId="0" applyFont="1" applyFill="1" applyAlignment="1">
      <alignment horizontal="center" vertical="center"/>
    </xf>
    <xf numFmtId="0" fontId="34" fillId="138" borderId="0" xfId="0" applyFont="1" applyFill="1" applyAlignment="1">
      <alignment horizontal="center" vertical="center"/>
    </xf>
    <xf numFmtId="0" fontId="34" fillId="225" borderId="0" xfId="0" applyFont="1" applyFill="1" applyAlignment="1">
      <alignment horizontal="center" vertical="center"/>
    </xf>
    <xf numFmtId="0" fontId="36" fillId="226" borderId="0" xfId="0" applyFont="1" applyFill="1" applyAlignment="1">
      <alignment horizontal="center" vertical="center"/>
    </xf>
    <xf numFmtId="0" fontId="34" fillId="227" borderId="0" xfId="0" applyFont="1" applyFill="1" applyAlignment="1">
      <alignment horizontal="center" vertical="center"/>
    </xf>
    <xf numFmtId="0" fontId="34" fillId="114" borderId="0" xfId="0" applyFont="1" applyFill="1" applyAlignment="1">
      <alignment horizontal="center" vertical="center"/>
    </xf>
    <xf numFmtId="0" fontId="36" fillId="228" borderId="0" xfId="0" applyFont="1" applyFill="1" applyAlignment="1">
      <alignment horizontal="center" vertical="center"/>
    </xf>
    <xf numFmtId="0" fontId="36" fillId="133" borderId="0" xfId="0" applyFont="1" applyFill="1" applyAlignment="1">
      <alignment horizontal="center" vertical="center"/>
    </xf>
    <xf numFmtId="0" fontId="34" fillId="140" borderId="0" xfId="0" applyFont="1" applyFill="1" applyAlignment="1">
      <alignment horizontal="center" vertical="center"/>
    </xf>
    <xf numFmtId="0" fontId="37" fillId="167" borderId="0" xfId="0" applyFont="1" applyFill="1" applyAlignment="1">
      <alignment horizontal="center" vertical="center"/>
    </xf>
    <xf numFmtId="0" fontId="37" fillId="169" borderId="0" xfId="0" applyFont="1" applyFill="1" applyAlignment="1">
      <alignment horizontal="center" vertical="center"/>
    </xf>
    <xf numFmtId="0" fontId="34" fillId="228" borderId="0" xfId="0" applyFont="1" applyFill="1" applyAlignment="1">
      <alignment horizontal="center" vertical="center"/>
    </xf>
    <xf numFmtId="0" fontId="34" fillId="133" borderId="0" xfId="0" applyFont="1" applyFill="1" applyAlignment="1">
      <alignment horizontal="center" vertical="center"/>
    </xf>
    <xf numFmtId="0" fontId="37" fillId="171" borderId="0" xfId="0" applyFont="1" applyFill="1" applyAlignment="1">
      <alignment horizontal="center" vertical="center"/>
    </xf>
    <xf numFmtId="0" fontId="34" fillId="226" borderId="0" xfId="0" applyFont="1" applyFill="1" applyAlignment="1">
      <alignment horizontal="center" vertical="center"/>
    </xf>
    <xf numFmtId="0" fontId="37" fillId="161" borderId="0" xfId="0" applyFont="1" applyFill="1" applyAlignment="1">
      <alignment horizontal="center" vertical="center"/>
    </xf>
    <xf numFmtId="0" fontId="34" fillId="161" borderId="0" xfId="0" applyFont="1" applyFill="1" applyAlignment="1">
      <alignment horizontal="center" vertical="center"/>
    </xf>
    <xf numFmtId="0" fontId="34" fillId="163" borderId="0" xfId="0" applyFont="1" applyFill="1" applyAlignment="1">
      <alignment horizontal="center" vertical="center"/>
    </xf>
    <xf numFmtId="0" fontId="34" fillId="165" borderId="0" xfId="0" applyFont="1" applyFill="1" applyAlignment="1">
      <alignment horizontal="center" vertical="center"/>
    </xf>
    <xf numFmtId="0" fontId="34" fillId="149" borderId="0" xfId="0" applyFont="1" applyFill="1" applyAlignment="1">
      <alignment horizontal="center" vertical="center"/>
    </xf>
    <xf numFmtId="0" fontId="34" fillId="151" borderId="0" xfId="0" applyFont="1" applyFill="1" applyAlignment="1">
      <alignment horizontal="center" vertical="center"/>
    </xf>
    <xf numFmtId="0" fontId="34" fillId="152" borderId="0" xfId="0" applyFont="1" applyFill="1" applyAlignment="1">
      <alignment horizontal="center" vertical="center"/>
    </xf>
    <xf numFmtId="0" fontId="37" fillId="155" borderId="0" xfId="0" applyFont="1" applyFill="1" applyAlignment="1">
      <alignment horizontal="center" vertical="center"/>
    </xf>
    <xf numFmtId="0" fontId="34" fillId="155" borderId="0" xfId="0" applyFont="1" applyFill="1" applyAlignment="1">
      <alignment horizontal="center" vertical="center"/>
    </xf>
    <xf numFmtId="0" fontId="34" fillId="156" borderId="0" xfId="0" applyFont="1" applyFill="1" applyAlignment="1">
      <alignment horizontal="center" vertical="center"/>
    </xf>
    <xf numFmtId="0" fontId="34" fillId="158" borderId="0" xfId="0" applyFont="1" applyFill="1" applyAlignment="1">
      <alignment horizontal="center" vertical="center"/>
    </xf>
    <xf numFmtId="0" fontId="34" fillId="159" borderId="0" xfId="0" applyFont="1" applyFill="1" applyAlignment="1">
      <alignment horizontal="center" vertical="center"/>
    </xf>
    <xf numFmtId="0" fontId="36" fillId="168" borderId="0" xfId="0" applyFont="1" applyFill="1" applyAlignment="1">
      <alignment horizontal="center" vertical="center"/>
    </xf>
    <xf numFmtId="0" fontId="36" fillId="170" borderId="0" xfId="0" applyFont="1" applyFill="1" applyAlignment="1">
      <alignment horizontal="center" vertical="center"/>
    </xf>
    <xf numFmtId="0" fontId="37" fillId="163" borderId="0" xfId="0" applyFont="1" applyFill="1" applyAlignment="1">
      <alignment horizontal="center" vertical="center"/>
    </xf>
    <xf numFmtId="0" fontId="37" fillId="156" borderId="0" xfId="0" applyFont="1" applyFill="1" applyAlignment="1">
      <alignment horizontal="center" vertical="center"/>
    </xf>
    <xf numFmtId="0" fontId="37" fillId="165" borderId="0" xfId="0" applyFont="1" applyFill="1" applyAlignment="1">
      <alignment horizontal="center" vertical="center"/>
    </xf>
    <xf numFmtId="0" fontId="37" fillId="158" borderId="0" xfId="0" applyFont="1" applyFill="1" applyAlignment="1">
      <alignment horizontal="center" vertical="center"/>
    </xf>
    <xf numFmtId="0" fontId="37" fillId="149" borderId="0" xfId="0" applyFont="1" applyFill="1" applyAlignment="1">
      <alignment horizontal="center" vertical="center"/>
    </xf>
    <xf numFmtId="0" fontId="37" fillId="159" borderId="0" xfId="0" applyFont="1" applyFill="1" applyAlignment="1">
      <alignment horizontal="center" vertical="center"/>
    </xf>
    <xf numFmtId="0" fontId="37" fillId="151" borderId="0" xfId="0" applyFont="1" applyFill="1" applyAlignment="1">
      <alignment horizontal="center" vertical="center"/>
    </xf>
    <xf numFmtId="0" fontId="39" fillId="168" borderId="0" xfId="0" applyFont="1" applyFill="1" applyAlignment="1">
      <alignment horizontal="center" vertical="center"/>
    </xf>
    <xf numFmtId="0" fontId="37" fillId="152" borderId="0" xfId="0" applyFont="1" applyFill="1" applyAlignment="1">
      <alignment horizontal="center" vertical="center"/>
    </xf>
    <xf numFmtId="0" fontId="39" fillId="170" borderId="0" xfId="0" applyFont="1" applyFill="1" applyAlignment="1">
      <alignment horizontal="center"/>
    </xf>
    <xf numFmtId="0" fontId="0" fillId="0" borderId="99" xfId="0" applyBorder="1"/>
    <xf numFmtId="0" fontId="0" fillId="0" borderId="100" xfId="0" applyBorder="1"/>
    <xf numFmtId="0" fontId="34" fillId="0" borderId="101" xfId="4" applyFont="1" applyBorder="1" applyAlignment="1">
      <alignment horizontal="left" vertical="center"/>
    </xf>
    <xf numFmtId="0" fontId="34" fillId="5" borderId="0" xfId="4" applyFont="1" applyFill="1" applyAlignment="1">
      <alignment horizontal="left" vertical="center"/>
    </xf>
    <xf numFmtId="0" fontId="34" fillId="22" borderId="0" xfId="5" applyFont="1" applyFill="1" applyAlignment="1">
      <alignment horizontal="left" vertical="center"/>
    </xf>
    <xf numFmtId="0" fontId="14" fillId="9" borderId="0" xfId="0" applyFont="1" applyFill="1" applyAlignment="1">
      <alignment horizontal="center" vertical="center"/>
    </xf>
    <xf numFmtId="0" fontId="83" fillId="5" borderId="0" xfId="0" applyFont="1" applyFill="1" applyAlignment="1">
      <alignment horizontal="left" vertical="center"/>
    </xf>
    <xf numFmtId="0" fontId="34" fillId="5" borderId="0" xfId="0" applyFont="1" applyFill="1" applyAlignment="1">
      <alignment horizontal="left"/>
    </xf>
    <xf numFmtId="0" fontId="34" fillId="23" borderId="0" xfId="5" applyFont="1" applyFill="1" applyAlignment="1">
      <alignment horizontal="left" vertical="center"/>
    </xf>
    <xf numFmtId="0" fontId="14" fillId="11" borderId="0" xfId="0" applyFont="1" applyFill="1" applyAlignment="1">
      <alignment horizontal="center" vertical="center"/>
    </xf>
    <xf numFmtId="0" fontId="34" fillId="25" borderId="0" xfId="4" applyFont="1" applyFill="1" applyAlignment="1">
      <alignment horizontal="left" vertical="center"/>
    </xf>
    <xf numFmtId="0" fontId="14" fillId="12" borderId="0" xfId="0" applyFont="1" applyFill="1" applyAlignment="1">
      <alignment horizontal="center" vertical="center"/>
    </xf>
    <xf numFmtId="0" fontId="34" fillId="26" borderId="0" xfId="4" applyFont="1" applyFill="1" applyAlignment="1">
      <alignment horizontal="left" vertical="center"/>
    </xf>
    <xf numFmtId="0" fontId="34" fillId="5" borderId="0" xfId="0" applyFont="1" applyFill="1" applyAlignment="1">
      <alignment horizontal="left" vertical="center"/>
    </xf>
    <xf numFmtId="0" fontId="14" fillId="5" borderId="0" xfId="0" applyFont="1" applyFill="1" applyAlignment="1">
      <alignment vertical="center"/>
    </xf>
    <xf numFmtId="0" fontId="36" fillId="13" borderId="0" xfId="0" applyFont="1" applyFill="1" applyAlignment="1">
      <alignment horizontal="center" vertical="center"/>
    </xf>
    <xf numFmtId="0" fontId="34" fillId="27" borderId="0" xfId="4" applyFont="1" applyFill="1" applyAlignment="1">
      <alignment horizontal="left" vertical="center"/>
    </xf>
    <xf numFmtId="0" fontId="36" fillId="14" borderId="0" xfId="0" applyFont="1" applyFill="1" applyAlignment="1">
      <alignment horizontal="center" vertical="center"/>
    </xf>
    <xf numFmtId="0" fontId="14" fillId="15" borderId="0" xfId="0" applyFont="1" applyFill="1" applyAlignment="1">
      <alignment horizontal="center" vertical="center"/>
    </xf>
    <xf numFmtId="0" fontId="34" fillId="0" borderId="0" xfId="0" applyFont="1" applyAlignment="1">
      <alignment horizontal="right" vertical="center"/>
    </xf>
    <xf numFmtId="0" fontId="34" fillId="0" borderId="0" xfId="0" applyFont="1" applyAlignment="1">
      <alignment horizontal="left" vertical="center"/>
    </xf>
    <xf numFmtId="0" fontId="36" fillId="16" borderId="0" xfId="0" applyFont="1" applyFill="1" applyAlignment="1">
      <alignment horizontal="center" vertical="center"/>
    </xf>
    <xf numFmtId="0" fontId="36" fillId="17" borderId="0" xfId="0" applyFont="1" applyFill="1" applyAlignment="1">
      <alignment horizontal="center" vertical="center"/>
    </xf>
    <xf numFmtId="0" fontId="36" fillId="46" borderId="0" xfId="0" applyFont="1" applyFill="1" applyAlignment="1">
      <alignment horizontal="left" vertical="center"/>
    </xf>
    <xf numFmtId="0" fontId="34" fillId="46" borderId="0" xfId="0" applyFont="1" applyFill="1" applyAlignment="1">
      <alignment horizontal="left" vertical="center"/>
    </xf>
    <xf numFmtId="0" fontId="14" fillId="18" borderId="0" xfId="0" applyFont="1" applyFill="1" applyAlignment="1">
      <alignment horizontal="center" vertical="center"/>
    </xf>
    <xf numFmtId="0" fontId="36" fillId="19" borderId="0" xfId="0" applyFont="1" applyFill="1" applyAlignment="1">
      <alignment horizontal="center" vertical="center"/>
    </xf>
    <xf numFmtId="0" fontId="36" fillId="20" borderId="0" xfId="0" applyFont="1" applyFill="1" applyAlignment="1">
      <alignment horizontal="center" vertical="center"/>
    </xf>
    <xf numFmtId="0" fontId="14" fillId="47" borderId="0" xfId="0" applyFont="1" applyFill="1" applyAlignment="1">
      <alignment horizontal="left" vertical="center"/>
    </xf>
    <xf numFmtId="0" fontId="36" fillId="21" borderId="0" xfId="0" applyFont="1" applyFill="1" applyAlignment="1">
      <alignment horizontal="center" vertical="center"/>
    </xf>
    <xf numFmtId="0" fontId="36" fillId="48" borderId="0" xfId="5" applyFont="1" applyFill="1" applyAlignment="1">
      <alignment horizontal="left" vertical="center"/>
    </xf>
    <xf numFmtId="0" fontId="36" fillId="30" borderId="0" xfId="0" applyFont="1" applyFill="1" applyAlignment="1">
      <alignment horizontal="center" vertical="center"/>
    </xf>
    <xf numFmtId="0" fontId="36" fillId="31" borderId="0" xfId="0" applyFont="1" applyFill="1" applyAlignment="1">
      <alignment horizontal="center" vertical="center"/>
    </xf>
    <xf numFmtId="0" fontId="34" fillId="0" borderId="0" xfId="7" applyFont="1" applyAlignment="1">
      <alignment horizontal="right" vertical="center"/>
    </xf>
    <xf numFmtId="0" fontId="34" fillId="51" borderId="0" xfId="0" applyFont="1" applyFill="1" applyAlignment="1">
      <alignment horizontal="left" vertical="center"/>
    </xf>
    <xf numFmtId="0" fontId="34" fillId="52" borderId="0" xfId="0" applyFont="1" applyFill="1" applyAlignment="1">
      <alignment horizontal="left" vertical="center"/>
    </xf>
    <xf numFmtId="0" fontId="34" fillId="0" borderId="0" xfId="7" applyFont="1" applyAlignment="1">
      <alignment horizontal="left" vertical="center"/>
    </xf>
    <xf numFmtId="0" fontId="37" fillId="0" borderId="0" xfId="7" applyFont="1" applyAlignment="1">
      <alignment horizontal="left" vertical="center"/>
    </xf>
    <xf numFmtId="0" fontId="36" fillId="32" borderId="0" xfId="0" applyFont="1" applyFill="1" applyAlignment="1">
      <alignment horizontal="center" vertical="center"/>
    </xf>
    <xf numFmtId="0" fontId="34" fillId="0" borderId="0" xfId="7" applyFont="1"/>
    <xf numFmtId="0" fontId="34" fillId="54" borderId="0" xfId="0" applyFont="1" applyFill="1" applyAlignment="1">
      <alignment horizontal="left" vertical="center"/>
    </xf>
    <xf numFmtId="0" fontId="36" fillId="33" borderId="0" xfId="0" applyFont="1" applyFill="1" applyAlignment="1">
      <alignment horizontal="center" vertical="center"/>
    </xf>
    <xf numFmtId="0" fontId="34" fillId="55" borderId="0" xfId="0" applyFont="1" applyFill="1" applyAlignment="1">
      <alignment horizontal="left" vertical="center"/>
    </xf>
    <xf numFmtId="0" fontId="36" fillId="34" borderId="0" xfId="5" applyFont="1" applyFill="1" applyAlignment="1">
      <alignment horizontal="center" vertical="center"/>
    </xf>
    <xf numFmtId="0" fontId="34" fillId="0" borderId="0" xfId="6" applyFont="1"/>
    <xf numFmtId="0" fontId="36" fillId="35" borderId="0" xfId="5" applyFont="1" applyFill="1" applyAlignment="1">
      <alignment horizontal="center" vertical="center"/>
    </xf>
    <xf numFmtId="0" fontId="34" fillId="0" borderId="0" xfId="6" applyFont="1" applyAlignment="1">
      <alignment horizontal="left" vertical="center"/>
    </xf>
    <xf numFmtId="0" fontId="36" fillId="36" borderId="0" xfId="5" applyFont="1" applyFill="1" applyAlignment="1">
      <alignment horizontal="center" vertical="center"/>
    </xf>
    <xf numFmtId="0" fontId="36" fillId="37" borderId="0" xfId="0" applyFont="1" applyFill="1" applyAlignment="1">
      <alignment horizontal="center" vertical="center"/>
    </xf>
    <xf numFmtId="0" fontId="36" fillId="38" borderId="0" xfId="0" applyFont="1" applyFill="1" applyAlignment="1">
      <alignment horizontal="center" vertical="center"/>
    </xf>
    <xf numFmtId="0" fontId="0" fillId="0" borderId="95" xfId="0" applyBorder="1"/>
    <xf numFmtId="0" fontId="0" fillId="0" borderId="96" xfId="0" applyBorder="1"/>
    <xf numFmtId="0" fontId="0" fillId="0" borderId="98" xfId="0" applyBorder="1"/>
    <xf numFmtId="0" fontId="0" fillId="0" borderId="101" xfId="0" applyBorder="1"/>
    <xf numFmtId="0" fontId="52" fillId="89" borderId="61" xfId="0" applyFont="1" applyFill="1" applyBorder="1" applyAlignment="1">
      <alignment horizontal="left" textRotation="45" wrapText="1"/>
    </xf>
    <xf numFmtId="0" fontId="20" fillId="0" borderId="0" xfId="0" applyFont="1" applyAlignment="1">
      <alignment wrapText="1"/>
    </xf>
    <xf numFmtId="0" fontId="19" fillId="0" borderId="30" xfId="0" applyFont="1" applyBorder="1"/>
    <xf numFmtId="0" fontId="19" fillId="0" borderId="31" xfId="0" applyFont="1" applyBorder="1"/>
    <xf numFmtId="0" fontId="19" fillId="0" borderId="26" xfId="0" applyFont="1" applyBorder="1"/>
    <xf numFmtId="0" fontId="19" fillId="0" borderId="0" xfId="0" applyFont="1"/>
    <xf numFmtId="0" fontId="61" fillId="0" borderId="1" xfId="16" applyFont="1" applyFill="1" applyBorder="1" applyAlignment="1">
      <alignment horizontal="center" vertical="center"/>
    </xf>
    <xf numFmtId="0" fontId="25" fillId="4" borderId="1" xfId="0" applyFont="1" applyFill="1" applyBorder="1" applyProtection="1">
      <protection locked="0"/>
    </xf>
    <xf numFmtId="0" fontId="25" fillId="4" borderId="3" xfId="0" applyFont="1" applyFill="1" applyBorder="1" applyAlignment="1" applyProtection="1">
      <alignment horizontal="left"/>
      <protection locked="0"/>
    </xf>
    <xf numFmtId="49" fontId="25" fillId="4" borderId="1" xfId="0" applyNumberFormat="1" applyFont="1" applyFill="1" applyBorder="1" applyAlignment="1" applyProtection="1">
      <alignment horizontal="left"/>
      <protection locked="0"/>
    </xf>
    <xf numFmtId="0" fontId="65" fillId="4" borderId="1" xfId="0" applyFont="1" applyFill="1" applyBorder="1" applyAlignment="1">
      <alignment vertical="center"/>
    </xf>
    <xf numFmtId="0" fontId="63" fillId="4" borderId="1" xfId="0" applyFont="1" applyFill="1" applyBorder="1" applyAlignment="1">
      <alignment vertical="center"/>
    </xf>
    <xf numFmtId="0" fontId="63" fillId="4" borderId="1" xfId="0" applyFont="1" applyFill="1" applyBorder="1" applyAlignment="1">
      <alignment horizontal="center" vertical="center"/>
    </xf>
    <xf numFmtId="0" fontId="65" fillId="4" borderId="1" xfId="0" applyFont="1" applyFill="1" applyBorder="1" applyAlignment="1">
      <alignment horizontal="center" vertical="center"/>
    </xf>
    <xf numFmtId="0" fontId="66" fillId="4" borderId="1" xfId="0" applyFont="1" applyFill="1" applyBorder="1" applyAlignment="1">
      <alignment vertical="center"/>
    </xf>
    <xf numFmtId="164" fontId="24" fillId="82" borderId="3" xfId="0" applyNumberFormat="1" applyFont="1" applyFill="1" applyBorder="1" applyAlignment="1">
      <alignment horizontal="center" vertical="center"/>
    </xf>
    <xf numFmtId="164" fontId="23" fillId="0" borderId="3" xfId="0" applyNumberFormat="1" applyFont="1" applyBorder="1" applyAlignment="1" applyProtection="1">
      <alignment horizontal="center" vertical="center"/>
      <protection locked="0"/>
    </xf>
    <xf numFmtId="0" fontId="58" fillId="108" borderId="1" xfId="0" applyFont="1" applyFill="1" applyBorder="1" applyAlignment="1">
      <alignment horizontal="center" textRotation="45" wrapText="1"/>
    </xf>
    <xf numFmtId="0" fontId="52" fillId="89" borderId="1" xfId="0" applyFont="1" applyFill="1" applyBorder="1" applyAlignment="1">
      <alignment horizontal="center" textRotation="45" wrapText="1"/>
    </xf>
    <xf numFmtId="0" fontId="52" fillId="4" borderId="1" xfId="0" applyFont="1" applyFill="1" applyBorder="1" applyAlignment="1">
      <alignment horizontal="center" textRotation="45" wrapText="1"/>
    </xf>
    <xf numFmtId="0" fontId="86" fillId="89" borderId="1" xfId="0" applyFont="1" applyFill="1" applyBorder="1" applyAlignment="1">
      <alignment horizontal="center" textRotation="45" wrapText="1"/>
    </xf>
    <xf numFmtId="0" fontId="71" fillId="2" borderId="1" xfId="0" applyFont="1" applyFill="1" applyBorder="1" applyAlignment="1">
      <alignment horizontal="center" textRotation="45" wrapText="1"/>
    </xf>
    <xf numFmtId="0" fontId="72" fillId="230" borderId="32" xfId="0" applyFont="1" applyFill="1" applyBorder="1" applyAlignment="1">
      <alignment horizontal="center" vertical="center" wrapText="1"/>
    </xf>
    <xf numFmtId="0" fontId="72" fillId="230" borderId="21" xfId="0" applyFont="1" applyFill="1" applyBorder="1" applyAlignment="1">
      <alignment horizontal="center" vertical="center" wrapText="1"/>
    </xf>
    <xf numFmtId="0" fontId="87" fillId="82" borderId="3" xfId="0" applyFont="1" applyFill="1" applyBorder="1" applyAlignment="1" applyProtection="1">
      <alignment horizontal="center" vertical="center"/>
      <protection locked="0"/>
    </xf>
    <xf numFmtId="164" fontId="34" fillId="82" borderId="3" xfId="0" applyNumberFormat="1" applyFont="1" applyFill="1" applyBorder="1" applyAlignment="1">
      <alignment horizontal="center" vertical="center"/>
    </xf>
    <xf numFmtId="169" fontId="28" fillId="4" borderId="3" xfId="27" applyNumberFormat="1" applyFont="1" applyFill="1" applyBorder="1" applyAlignment="1">
      <alignment horizontal="center" vertical="center" wrapText="1"/>
    </xf>
    <xf numFmtId="164" fontId="25" fillId="82" borderId="1" xfId="0" applyNumberFormat="1" applyFont="1" applyFill="1" applyBorder="1" applyAlignment="1" applyProtection="1">
      <alignment horizontal="center" vertical="center"/>
      <protection locked="0"/>
    </xf>
    <xf numFmtId="0" fontId="21" fillId="0" borderId="3" xfId="0" applyFont="1" applyBorder="1" applyAlignment="1">
      <alignment horizontal="center" vertical="center"/>
    </xf>
    <xf numFmtId="0" fontId="23" fillId="0" borderId="1" xfId="0" applyFont="1" applyBorder="1" applyProtection="1">
      <protection locked="0"/>
    </xf>
    <xf numFmtId="0" fontId="21" fillId="0" borderId="1" xfId="0" applyFont="1" applyBorder="1" applyAlignment="1">
      <alignment horizontal="center" vertical="center"/>
    </xf>
    <xf numFmtId="0" fontId="88" fillId="0" borderId="1" xfId="0" applyFont="1" applyBorder="1" applyProtection="1">
      <protection locked="0"/>
    </xf>
    <xf numFmtId="0" fontId="23" fillId="0" borderId="1" xfId="0" applyFont="1" applyBorder="1" applyAlignment="1" applyProtection="1">
      <alignment wrapText="1"/>
      <protection locked="0"/>
    </xf>
    <xf numFmtId="0" fontId="89" fillId="0" borderId="1" xfId="0" applyFont="1" applyBorder="1"/>
    <xf numFmtId="0" fontId="23" fillId="0" borderId="1" xfId="0" applyFont="1" applyBorder="1" applyAlignment="1" applyProtection="1">
      <alignment vertical="center"/>
      <protection locked="0"/>
    </xf>
    <xf numFmtId="0" fontId="23" fillId="0" borderId="1" xfId="0" applyFont="1" applyBorder="1" applyAlignment="1" applyProtection="1">
      <alignment horizontal="left"/>
      <protection locked="0"/>
    </xf>
    <xf numFmtId="0" fontId="23" fillId="0" borderId="1" xfId="0" applyFont="1" applyBorder="1" applyAlignment="1" applyProtection="1">
      <alignment vertical="center" wrapText="1"/>
      <protection locked="0"/>
    </xf>
    <xf numFmtId="0" fontId="87" fillId="82" borderId="1" xfId="0" applyFont="1" applyFill="1" applyBorder="1" applyAlignment="1" applyProtection="1">
      <alignment horizontal="center" vertical="center"/>
      <protection locked="0"/>
    </xf>
    <xf numFmtId="164" fontId="90" fillId="82" borderId="3" xfId="0" applyNumberFormat="1" applyFont="1" applyFill="1" applyBorder="1" applyAlignment="1" applyProtection="1">
      <alignment horizontal="center" vertical="center"/>
      <protection locked="0"/>
    </xf>
    <xf numFmtId="164" fontId="90" fillId="82" borderId="1" xfId="0" applyNumberFormat="1" applyFont="1" applyFill="1" applyBorder="1" applyAlignment="1" applyProtection="1">
      <alignment horizontal="center" vertical="center"/>
      <protection locked="0"/>
    </xf>
    <xf numFmtId="164" fontId="91" fillId="82" borderId="1" xfId="0" applyNumberFormat="1" applyFont="1" applyFill="1" applyBorder="1" applyAlignment="1" applyProtection="1">
      <alignment horizontal="center" vertical="center"/>
      <protection locked="0"/>
    </xf>
    <xf numFmtId="164" fontId="90" fillId="82" borderId="1" xfId="0" applyNumberFormat="1" applyFont="1" applyFill="1" applyBorder="1" applyAlignment="1">
      <alignment horizontal="center" vertical="center"/>
    </xf>
    <xf numFmtId="0" fontId="87" fillId="88" borderId="3" xfId="0" applyFont="1" applyFill="1" applyBorder="1" applyAlignment="1" applyProtection="1">
      <alignment horizontal="center" vertical="center"/>
      <protection locked="0"/>
    </xf>
    <xf numFmtId="0" fontId="87" fillId="88" borderId="1" xfId="0" applyFont="1" applyFill="1" applyBorder="1" applyAlignment="1" applyProtection="1">
      <alignment horizontal="center" vertical="center"/>
      <protection locked="0"/>
    </xf>
    <xf numFmtId="0" fontId="2" fillId="0" borderId="0" xfId="28"/>
    <xf numFmtId="0" fontId="49" fillId="0" borderId="5" xfId="21" applyFont="1" applyBorder="1" applyAlignment="1">
      <alignment vertical="center"/>
    </xf>
    <xf numFmtId="0" fontId="49" fillId="0" borderId="0" xfId="21" applyFont="1" applyAlignment="1">
      <alignment vertical="center"/>
    </xf>
    <xf numFmtId="0" fontId="49" fillId="0" borderId="27" xfId="21" applyFont="1" applyBorder="1" applyAlignment="1">
      <alignment vertical="center"/>
    </xf>
    <xf numFmtId="0" fontId="44" fillId="4" borderId="30" xfId="21" applyFont="1" applyFill="1" applyBorder="1" applyAlignment="1">
      <alignment vertical="center"/>
    </xf>
    <xf numFmtId="0" fontId="44" fillId="4" borderId="0" xfId="21" applyFont="1" applyFill="1" applyAlignment="1">
      <alignment vertical="center"/>
    </xf>
    <xf numFmtId="0" fontId="44" fillId="4" borderId="27" xfId="21" applyFont="1" applyFill="1" applyBorder="1" applyAlignment="1">
      <alignment vertical="center"/>
    </xf>
    <xf numFmtId="0" fontId="42" fillId="90" borderId="14" xfId="21" applyFont="1" applyFill="1" applyBorder="1" applyAlignment="1">
      <alignment vertical="center"/>
    </xf>
    <xf numFmtId="0" fontId="42" fillId="90" borderId="15" xfId="21" applyFont="1" applyFill="1" applyBorder="1" applyAlignment="1">
      <alignment vertical="center"/>
    </xf>
    <xf numFmtId="0" fontId="42" fillId="90" borderId="12" xfId="21" applyFont="1" applyFill="1" applyBorder="1" applyAlignment="1">
      <alignment vertical="center"/>
    </xf>
    <xf numFmtId="0" fontId="29" fillId="5" borderId="14" xfId="21" applyFont="1" applyFill="1" applyBorder="1" applyAlignment="1">
      <alignment vertical="center"/>
    </xf>
    <xf numFmtId="0" fontId="29" fillId="5" borderId="15" xfId="21" applyFont="1" applyFill="1" applyBorder="1" applyAlignment="1">
      <alignment vertical="center"/>
    </xf>
    <xf numFmtId="0" fontId="29" fillId="5" borderId="12" xfId="21" applyFont="1" applyFill="1" applyBorder="1" applyAlignment="1">
      <alignment vertical="center"/>
    </xf>
    <xf numFmtId="165" fontId="14" fillId="0" borderId="1" xfId="21" applyNumberFormat="1" applyFont="1" applyBorder="1" applyAlignment="1">
      <alignment horizontal="center" vertical="center"/>
    </xf>
    <xf numFmtId="165" fontId="25" fillId="0" borderId="1" xfId="21" applyNumberFormat="1" applyFont="1" applyBorder="1" applyAlignment="1">
      <alignment horizontal="center" vertical="center"/>
    </xf>
    <xf numFmtId="0" fontId="28" fillId="0" borderId="1" xfId="21" applyFont="1" applyBorder="1" applyAlignment="1">
      <alignment horizontal="center" vertical="center"/>
    </xf>
    <xf numFmtId="165" fontId="35" fillId="86" borderId="58" xfId="21" applyNumberFormat="1" applyFont="1" applyFill="1" applyBorder="1" applyAlignment="1">
      <alignment horizontal="center" vertical="center"/>
    </xf>
    <xf numFmtId="0" fontId="8" fillId="86" borderId="58" xfId="21" applyFont="1" applyFill="1" applyBorder="1" applyAlignment="1">
      <alignment horizontal="center" vertical="center"/>
    </xf>
    <xf numFmtId="0" fontId="29" fillId="86" borderId="58" xfId="21" applyFont="1" applyFill="1" applyBorder="1" applyAlignment="1">
      <alignment horizontal="left" vertical="center"/>
    </xf>
    <xf numFmtId="165" fontId="69" fillId="86" borderId="58" xfId="21" applyNumberFormat="1" applyFont="1" applyFill="1" applyBorder="1" applyAlignment="1">
      <alignment horizontal="left"/>
    </xf>
    <xf numFmtId="165" fontId="35" fillId="0" borderId="0" xfId="21" applyNumberFormat="1" applyFont="1" applyAlignment="1">
      <alignment horizontal="center" vertical="center"/>
    </xf>
    <xf numFmtId="0" fontId="41" fillId="86" borderId="58" xfId="21" applyFont="1" applyFill="1" applyBorder="1" applyAlignment="1">
      <alignment horizontal="center" vertical="center"/>
    </xf>
    <xf numFmtId="0" fontId="70" fillId="86" borderId="58" xfId="21" applyFont="1" applyFill="1" applyBorder="1" applyAlignment="1">
      <alignment horizontal="left" vertical="center"/>
    </xf>
    <xf numFmtId="0" fontId="45" fillId="86" borderId="58" xfId="21" applyFont="1" applyFill="1" applyBorder="1" applyAlignment="1">
      <alignment horizontal="center" vertical="center"/>
    </xf>
    <xf numFmtId="0" fontId="45" fillId="0" borderId="0" xfId="21" applyFont="1" applyAlignment="1">
      <alignment horizontal="center" vertical="center"/>
    </xf>
    <xf numFmtId="0" fontId="29" fillId="86" borderId="58" xfId="21" applyFont="1" applyFill="1" applyBorder="1" applyAlignment="1">
      <alignment horizontal="center" vertical="center"/>
    </xf>
    <xf numFmtId="0" fontId="41" fillId="82" borderId="58" xfId="21" applyFont="1" applyFill="1" applyBorder="1" applyAlignment="1">
      <alignment horizontal="left" vertical="center"/>
    </xf>
    <xf numFmtId="0" fontId="41" fillId="82" borderId="58" xfId="21" applyFont="1" applyFill="1" applyBorder="1" applyAlignment="1">
      <alignment horizontal="center" vertical="center"/>
    </xf>
    <xf numFmtId="0" fontId="45" fillId="82" borderId="58" xfId="21" applyFont="1" applyFill="1" applyBorder="1" applyAlignment="1">
      <alignment horizontal="center" vertical="center"/>
    </xf>
    <xf numFmtId="0" fontId="8" fillId="82" borderId="58" xfId="21" applyFont="1" applyFill="1" applyBorder="1" applyAlignment="1">
      <alignment horizontal="center" vertical="center"/>
    </xf>
    <xf numFmtId="0" fontId="29" fillId="119" borderId="58" xfId="21" applyFont="1" applyFill="1" applyBorder="1" applyAlignment="1">
      <alignment horizontal="left" vertical="center"/>
    </xf>
    <xf numFmtId="0" fontId="8" fillId="119" borderId="58" xfId="21" applyFont="1" applyFill="1" applyBorder="1" applyAlignment="1">
      <alignment horizontal="center" vertical="center"/>
    </xf>
    <xf numFmtId="0" fontId="29" fillId="141" borderId="58" xfId="21" applyFont="1" applyFill="1" applyBorder="1" applyAlignment="1">
      <alignment vertical="center"/>
    </xf>
    <xf numFmtId="0" fontId="29" fillId="140" borderId="58" xfId="21" applyFont="1" applyFill="1" applyBorder="1" applyAlignment="1">
      <alignment horizontal="left" vertical="center"/>
    </xf>
    <xf numFmtId="0" fontId="8" fillId="140" borderId="58" xfId="21" applyFont="1" applyFill="1" applyBorder="1" applyAlignment="1">
      <alignment horizontal="center" vertical="center"/>
    </xf>
    <xf numFmtId="0" fontId="41" fillId="0" borderId="0" xfId="21" applyFont="1" applyAlignment="1">
      <alignment horizontal="center" vertical="center"/>
    </xf>
    <xf numFmtId="0" fontId="8" fillId="0" borderId="1" xfId="21" applyFont="1" applyBorder="1" applyAlignment="1">
      <alignment horizontal="center" vertical="center"/>
    </xf>
    <xf numFmtId="0" fontId="8" fillId="0" borderId="30" xfId="21" applyFont="1" applyBorder="1" applyAlignment="1">
      <alignment horizontal="center" vertical="center"/>
    </xf>
    <xf numFmtId="0" fontId="8" fillId="0" borderId="31" xfId="21" applyFont="1" applyBorder="1" applyAlignment="1">
      <alignment horizontal="center" vertical="center"/>
    </xf>
    <xf numFmtId="0" fontId="8" fillId="0" borderId="45" xfId="21" applyFont="1" applyBorder="1" applyAlignment="1">
      <alignment horizontal="center" vertical="center"/>
    </xf>
    <xf numFmtId="0" fontId="8" fillId="0" borderId="38" xfId="21" applyFont="1" applyBorder="1" applyAlignment="1">
      <alignment horizontal="center" vertical="center"/>
    </xf>
    <xf numFmtId="0" fontId="8" fillId="0" borderId="39" xfId="21" applyFont="1" applyBorder="1" applyAlignment="1">
      <alignment horizontal="center" vertical="center"/>
    </xf>
    <xf numFmtId="0" fontId="46" fillId="87" borderId="0" xfId="21" applyFont="1" applyFill="1" applyAlignment="1">
      <alignment horizontal="left" vertical="center"/>
    </xf>
    <xf numFmtId="0" fontId="46" fillId="87" borderId="0" xfId="21" applyFont="1" applyFill="1" applyAlignment="1">
      <alignment horizontal="center" vertical="center"/>
    </xf>
    <xf numFmtId="0" fontId="8" fillId="0" borderId="27" xfId="21" applyFont="1" applyBorder="1" applyAlignment="1">
      <alignment horizontal="center" vertical="center"/>
    </xf>
    <xf numFmtId="0" fontId="27" fillId="0" borderId="0" xfId="21" applyFont="1" applyAlignment="1">
      <alignment vertical="center" textRotation="90"/>
    </xf>
    <xf numFmtId="0" fontId="8" fillId="0" borderId="26" xfId="21" applyFont="1" applyBorder="1" applyAlignment="1">
      <alignment horizontal="center" vertical="center"/>
    </xf>
    <xf numFmtId="0" fontId="37" fillId="0" borderId="0" xfId="21" applyFont="1" applyAlignment="1">
      <alignment vertical="center" textRotation="180"/>
    </xf>
    <xf numFmtId="0" fontId="8" fillId="0" borderId="18" xfId="21" applyFont="1" applyBorder="1" applyAlignment="1">
      <alignment horizontal="center" vertical="center"/>
    </xf>
    <xf numFmtId="0" fontId="8" fillId="0" borderId="19" xfId="21" applyFont="1" applyBorder="1" applyAlignment="1">
      <alignment horizontal="center" vertical="center"/>
    </xf>
    <xf numFmtId="0" fontId="8" fillId="0" borderId="24" xfId="21" applyFont="1" applyBorder="1" applyAlignment="1">
      <alignment horizontal="center" vertical="center"/>
    </xf>
    <xf numFmtId="0" fontId="8" fillId="0" borderId="29" xfId="21" applyFont="1" applyBorder="1" applyAlignment="1">
      <alignment horizontal="center" vertical="center"/>
    </xf>
    <xf numFmtId="0" fontId="8" fillId="0" borderId="37" xfId="21" applyFont="1" applyBorder="1" applyAlignment="1">
      <alignment horizontal="center" vertical="center"/>
    </xf>
    <xf numFmtId="0" fontId="54" fillId="0" borderId="0" xfId="21" applyFont="1" applyAlignment="1">
      <alignment horizontal="right" vertical="center"/>
    </xf>
    <xf numFmtId="0" fontId="55" fillId="0" borderId="0" xfId="21" applyFont="1" applyAlignment="1">
      <alignment vertical="center" textRotation="180"/>
    </xf>
    <xf numFmtId="0" fontId="46" fillId="87" borderId="0" xfId="21" applyFont="1" applyFill="1" applyAlignment="1">
      <alignment vertical="center"/>
    </xf>
    <xf numFmtId="0" fontId="8" fillId="0" borderId="40" xfId="21" applyFont="1" applyBorder="1" applyAlignment="1">
      <alignment horizontal="center" vertical="center"/>
    </xf>
    <xf numFmtId="0" fontId="56" fillId="0" borderId="0" xfId="21" applyFont="1" applyAlignment="1">
      <alignment horizontal="left" vertical="center"/>
    </xf>
    <xf numFmtId="0" fontId="17" fillId="0" borderId="0" xfId="21" applyFont="1" applyAlignment="1">
      <alignment horizontal="center" vertical="center"/>
    </xf>
    <xf numFmtId="0" fontId="8" fillId="0" borderId="41" xfId="21" applyFont="1" applyBorder="1" applyAlignment="1">
      <alignment horizontal="center" vertical="center"/>
    </xf>
    <xf numFmtId="0" fontId="8" fillId="0" borderId="46" xfId="21" applyFont="1" applyBorder="1" applyAlignment="1">
      <alignment horizontal="center" vertical="center"/>
    </xf>
    <xf numFmtId="0" fontId="8" fillId="0" borderId="42" xfId="21" applyFont="1" applyBorder="1" applyAlignment="1">
      <alignment horizontal="center" vertical="center"/>
    </xf>
    <xf numFmtId="0" fontId="20" fillId="0" borderId="0" xfId="21" applyFont="1" applyAlignment="1">
      <alignment horizontal="left" vertical="center"/>
    </xf>
    <xf numFmtId="0" fontId="36" fillId="44" borderId="0" xfId="3" applyFont="1" applyFill="1" applyAlignment="1">
      <alignment horizontal="center" vertical="center"/>
    </xf>
    <xf numFmtId="0" fontId="46" fillId="87" borderId="0" xfId="21" applyFont="1" applyFill="1" applyAlignment="1">
      <alignment horizontal="centerContinuous" vertical="center"/>
    </xf>
    <xf numFmtId="0" fontId="58" fillId="121" borderId="0" xfId="21" applyFont="1" applyFill="1" applyAlignment="1">
      <alignment horizontal="left" vertical="center"/>
    </xf>
    <xf numFmtId="0" fontId="8" fillId="121" borderId="0" xfId="21" applyFont="1" applyFill="1" applyAlignment="1">
      <alignment horizontal="center" vertical="center"/>
    </xf>
    <xf numFmtId="0" fontId="58" fillId="122" borderId="0" xfId="21" applyFont="1" applyFill="1" applyAlignment="1">
      <alignment horizontal="left" vertical="center"/>
    </xf>
    <xf numFmtId="0" fontId="8" fillId="122" borderId="0" xfId="21" applyFont="1" applyFill="1" applyAlignment="1">
      <alignment horizontal="center" vertical="center"/>
    </xf>
    <xf numFmtId="0" fontId="58" fillId="123" borderId="0" xfId="21" applyFont="1" applyFill="1" applyAlignment="1">
      <alignment horizontal="left" vertical="center"/>
    </xf>
    <xf numFmtId="0" fontId="8" fillId="123" borderId="0" xfId="21" applyFont="1" applyFill="1" applyAlignment="1">
      <alignment horizontal="center" vertical="center"/>
    </xf>
    <xf numFmtId="0" fontId="15" fillId="47" borderId="52" xfId="3" applyFont="1" applyFill="1" applyBorder="1" applyAlignment="1">
      <alignment horizontal="left" vertical="center"/>
    </xf>
    <xf numFmtId="0" fontId="15" fillId="47" borderId="50" xfId="3" applyFont="1" applyFill="1" applyBorder="1" applyAlignment="1">
      <alignment horizontal="left" vertical="center"/>
    </xf>
    <xf numFmtId="0" fontId="15" fillId="47" borderId="63" xfId="3" applyFont="1" applyFill="1" applyBorder="1" applyAlignment="1">
      <alignment horizontal="left" vertical="center"/>
    </xf>
    <xf numFmtId="0" fontId="15" fillId="47" borderId="64" xfId="3" applyFont="1" applyFill="1" applyBorder="1" applyAlignment="1">
      <alignment horizontal="left" vertical="center"/>
    </xf>
    <xf numFmtId="0" fontId="15" fillId="47" borderId="51" xfId="3" applyFont="1" applyFill="1" applyBorder="1" applyAlignment="1">
      <alignment horizontal="left" vertical="center"/>
    </xf>
    <xf numFmtId="0" fontId="34" fillId="0" borderId="0" xfId="21" applyFont="1" applyAlignment="1">
      <alignment horizontal="left" vertical="center"/>
    </xf>
    <xf numFmtId="0" fontId="39" fillId="48" borderId="52" xfId="21" applyFont="1" applyFill="1" applyBorder="1" applyAlignment="1">
      <alignment horizontal="left" vertical="center"/>
    </xf>
    <xf numFmtId="0" fontId="39" fillId="48" borderId="50" xfId="21" applyFont="1" applyFill="1" applyBorder="1" applyAlignment="1">
      <alignment horizontal="left" vertical="center"/>
    </xf>
    <xf numFmtId="0" fontId="39" fillId="48" borderId="51" xfId="21" applyFont="1" applyFill="1" applyBorder="1" applyAlignment="1">
      <alignment horizontal="left" vertical="center"/>
    </xf>
    <xf numFmtId="0" fontId="39" fillId="48" borderId="14" xfId="21" applyFont="1" applyFill="1" applyBorder="1" applyAlignment="1">
      <alignment horizontal="left" vertical="center"/>
    </xf>
    <xf numFmtId="0" fontId="39" fillId="48" borderId="15" xfId="21" applyFont="1" applyFill="1" applyBorder="1" applyAlignment="1">
      <alignment horizontal="left" vertical="center"/>
    </xf>
    <xf numFmtId="0" fontId="39" fillId="48" borderId="12" xfId="21" applyFont="1" applyFill="1" applyBorder="1" applyAlignment="1">
      <alignment horizontal="left" vertical="center"/>
    </xf>
    <xf numFmtId="0" fontId="29" fillId="0" borderId="0" xfId="21" applyFont="1" applyAlignment="1">
      <alignment horizontal="left" vertical="center"/>
    </xf>
    <xf numFmtId="0" fontId="40" fillId="66" borderId="0" xfId="21" applyFont="1" applyFill="1" applyAlignment="1">
      <alignment horizontal="left" vertical="center"/>
    </xf>
    <xf numFmtId="0" fontId="40" fillId="71" borderId="0" xfId="21" applyFont="1" applyFill="1" applyAlignment="1">
      <alignment horizontal="left" vertical="center"/>
    </xf>
    <xf numFmtId="0" fontId="40" fillId="75" borderId="0" xfId="21" applyFont="1" applyFill="1" applyAlignment="1">
      <alignment horizontal="left" vertical="center"/>
    </xf>
    <xf numFmtId="0" fontId="34" fillId="29" borderId="0" xfId="21" applyFont="1" applyFill="1" applyAlignment="1">
      <alignment horizontal="left" vertical="center"/>
    </xf>
    <xf numFmtId="0" fontId="34" fillId="43" borderId="0" xfId="21" applyFont="1" applyFill="1" applyAlignment="1">
      <alignment horizontal="left" vertical="center"/>
    </xf>
    <xf numFmtId="0" fontId="8" fillId="0" borderId="31" xfId="21" applyFont="1" applyBorder="1" applyAlignment="1">
      <alignment horizontal="left" vertical="center"/>
    </xf>
    <xf numFmtId="0" fontId="14" fillId="62" borderId="0" xfId="3" applyFont="1" applyFill="1" applyAlignment="1">
      <alignment horizontal="center" vertical="center"/>
    </xf>
    <xf numFmtId="0" fontId="68" fillId="132" borderId="0" xfId="21" applyFont="1" applyFill="1" applyAlignment="1">
      <alignment horizontal="center" vertical="center"/>
    </xf>
    <xf numFmtId="0" fontId="14" fillId="67" borderId="0" xfId="3" applyFont="1" applyFill="1" applyAlignment="1">
      <alignment horizontal="center" vertical="center"/>
    </xf>
    <xf numFmtId="0" fontId="68" fillId="133" borderId="0" xfId="21" applyFont="1" applyFill="1" applyAlignment="1">
      <alignment horizontal="center" vertical="center"/>
    </xf>
    <xf numFmtId="0" fontId="34" fillId="72" borderId="0" xfId="21" applyFont="1" applyFill="1" applyAlignment="1">
      <alignment horizontal="left" vertical="center"/>
    </xf>
    <xf numFmtId="0" fontId="68" fillId="134" borderId="0" xfId="21" applyFont="1" applyFill="1" applyAlignment="1">
      <alignment horizontal="center" vertical="center"/>
    </xf>
    <xf numFmtId="0" fontId="68" fillId="135" borderId="0" xfId="21" applyFont="1" applyFill="1" applyAlignment="1">
      <alignment horizontal="center" vertical="center"/>
    </xf>
    <xf numFmtId="0" fontId="68" fillId="136" borderId="0" xfId="21" applyFont="1" applyFill="1" applyAlignment="1">
      <alignment horizontal="center" vertical="center"/>
    </xf>
    <xf numFmtId="0" fontId="68" fillId="137" borderId="0" xfId="21" applyFont="1" applyFill="1" applyAlignment="1">
      <alignment horizontal="center" vertical="center"/>
    </xf>
    <xf numFmtId="0" fontId="68" fillId="138" borderId="0" xfId="21" applyFont="1" applyFill="1" applyAlignment="1">
      <alignment horizontal="center" vertical="center"/>
    </xf>
    <xf numFmtId="0" fontId="68" fillId="139" borderId="0" xfId="21" applyFont="1" applyFill="1" applyAlignment="1">
      <alignment horizontal="center" vertical="center"/>
    </xf>
    <xf numFmtId="0" fontId="28" fillId="0" borderId="26" xfId="21" applyFont="1" applyBorder="1" applyAlignment="1">
      <alignment horizontal="center" vertical="center"/>
    </xf>
    <xf numFmtId="0" fontId="28" fillId="0" borderId="0" xfId="21" applyFont="1" applyAlignment="1">
      <alignment horizontal="left" vertical="center"/>
    </xf>
    <xf numFmtId="0" fontId="34" fillId="76" borderId="0" xfId="21" applyFont="1" applyFill="1" applyAlignment="1">
      <alignment horizontal="left" vertical="center"/>
    </xf>
    <xf numFmtId="0" fontId="30" fillId="0" borderId="0" xfId="21" applyFont="1" applyAlignment="1">
      <alignment horizontal="left" vertical="center"/>
    </xf>
    <xf numFmtId="0" fontId="34" fillId="48" borderId="0" xfId="21" applyFont="1" applyFill="1" applyAlignment="1">
      <alignment horizontal="left" vertical="center"/>
    </xf>
    <xf numFmtId="0" fontId="92" fillId="0" borderId="0" xfId="21" applyFont="1" applyAlignment="1">
      <alignment horizontal="right" vertical="center"/>
    </xf>
    <xf numFmtId="0" fontId="30" fillId="103" borderId="0" xfId="18" applyFont="1" applyFill="1" applyAlignment="1">
      <alignment horizontal="center" vertical="center"/>
    </xf>
    <xf numFmtId="0" fontId="28" fillId="0" borderId="0" xfId="3" applyFont="1"/>
    <xf numFmtId="0" fontId="30" fillId="5" borderId="8" xfId="3" applyFont="1" applyFill="1" applyBorder="1"/>
    <xf numFmtId="0" fontId="28" fillId="5" borderId="9" xfId="3" applyFont="1" applyFill="1" applyBorder="1"/>
    <xf numFmtId="0" fontId="28" fillId="5" borderId="28" xfId="3" applyFont="1" applyFill="1" applyBorder="1" applyAlignment="1">
      <alignment horizontal="center" vertical="center"/>
    </xf>
    <xf numFmtId="0" fontId="8" fillId="0" borderId="0" xfId="18" applyFont="1"/>
    <xf numFmtId="0" fontId="28" fillId="5" borderId="16" xfId="18" applyFont="1" applyFill="1" applyBorder="1" applyAlignment="1">
      <alignment horizontal="center" vertical="center"/>
    </xf>
    <xf numFmtId="0" fontId="28" fillId="5" borderId="3" xfId="18" applyFont="1" applyFill="1" applyBorder="1" applyAlignment="1">
      <alignment horizontal="center" vertical="center"/>
    </xf>
    <xf numFmtId="1" fontId="28" fillId="5" borderId="3" xfId="18" applyNumberFormat="1" applyFont="1" applyFill="1" applyBorder="1" applyAlignment="1">
      <alignment horizontal="center" vertical="center"/>
    </xf>
    <xf numFmtId="2" fontId="28" fillId="85" borderId="36" xfId="18" applyNumberFormat="1" applyFont="1" applyFill="1" applyBorder="1" applyAlignment="1">
      <alignment horizontal="center" vertical="center"/>
    </xf>
    <xf numFmtId="0" fontId="28" fillId="5" borderId="4" xfId="18" applyFont="1" applyFill="1" applyBorder="1" applyAlignment="1">
      <alignment horizontal="center" vertical="center"/>
    </xf>
    <xf numFmtId="0" fontId="28" fillId="5" borderId="1" xfId="18" applyFont="1" applyFill="1" applyBorder="1" applyAlignment="1">
      <alignment horizontal="center" vertical="center"/>
    </xf>
    <xf numFmtId="1" fontId="28" fillId="5" borderId="1" xfId="18" applyNumberFormat="1" applyFont="1" applyFill="1" applyBorder="1" applyAlignment="1">
      <alignment horizontal="center" vertical="center"/>
    </xf>
    <xf numFmtId="3" fontId="28" fillId="5" borderId="1" xfId="18" applyNumberFormat="1" applyFont="1" applyFill="1" applyBorder="1" applyAlignment="1">
      <alignment horizontal="center" vertical="center"/>
    </xf>
    <xf numFmtId="0" fontId="28" fillId="5" borderId="43" xfId="18" applyFont="1" applyFill="1" applyBorder="1" applyAlignment="1">
      <alignment horizontal="center" vertical="center"/>
    </xf>
    <xf numFmtId="0" fontId="28" fillId="5" borderId="13" xfId="18" applyFont="1" applyFill="1" applyBorder="1" applyAlignment="1">
      <alignment horizontal="center" vertical="center"/>
    </xf>
    <xf numFmtId="1" fontId="28" fillId="5" borderId="13" xfId="18" applyNumberFormat="1" applyFont="1" applyFill="1" applyBorder="1" applyAlignment="1">
      <alignment horizontal="center" vertical="center"/>
    </xf>
    <xf numFmtId="0" fontId="28" fillId="5" borderId="17" xfId="18" applyFont="1" applyFill="1" applyBorder="1" applyAlignment="1">
      <alignment horizontal="center" vertical="center"/>
    </xf>
    <xf numFmtId="0" fontId="28" fillId="5" borderId="2" xfId="18" applyFont="1" applyFill="1" applyBorder="1" applyAlignment="1">
      <alignment horizontal="center" vertical="center"/>
    </xf>
    <xf numFmtId="1" fontId="28" fillId="5" borderId="2" xfId="18" applyNumberFormat="1" applyFont="1" applyFill="1" applyBorder="1" applyAlignment="1">
      <alignment horizontal="center" vertical="center"/>
    </xf>
    <xf numFmtId="0" fontId="29" fillId="5" borderId="32" xfId="18" applyFont="1" applyFill="1" applyBorder="1" applyAlignment="1">
      <alignment horizontal="center"/>
    </xf>
    <xf numFmtId="0" fontId="29" fillId="5" borderId="23" xfId="18" applyFont="1" applyFill="1" applyBorder="1" applyAlignment="1">
      <alignment horizontal="center"/>
    </xf>
    <xf numFmtId="1" fontId="30" fillId="5" borderId="16" xfId="18" applyNumberFormat="1" applyFont="1" applyFill="1" applyBorder="1" applyAlignment="1">
      <alignment horizontal="center"/>
    </xf>
    <xf numFmtId="1" fontId="28" fillId="5" borderId="3" xfId="18" applyNumberFormat="1" applyFont="1" applyFill="1" applyBorder="1" applyAlignment="1">
      <alignment horizontal="center"/>
    </xf>
    <xf numFmtId="1" fontId="28" fillId="5" borderId="20" xfId="18" applyNumberFormat="1" applyFont="1" applyFill="1" applyBorder="1" applyAlignment="1">
      <alignment horizontal="center"/>
    </xf>
    <xf numFmtId="0" fontId="33" fillId="0" borderId="0" xfId="3" applyFont="1"/>
    <xf numFmtId="0" fontId="18" fillId="82" borderId="0" xfId="3" applyFont="1" applyFill="1" applyAlignment="1">
      <alignment horizontal="center" vertical="center"/>
    </xf>
    <xf numFmtId="0" fontId="18" fillId="0" borderId="0" xfId="3" applyFont="1"/>
    <xf numFmtId="0" fontId="28" fillId="5" borderId="108" xfId="3" applyFont="1" applyFill="1" applyBorder="1" applyAlignment="1">
      <alignment horizontal="center" vertical="center"/>
    </xf>
    <xf numFmtId="0" fontId="28" fillId="0" borderId="110" xfId="3" applyFont="1" applyBorder="1"/>
    <xf numFmtId="0" fontId="82" fillId="0" borderId="0" xfId="28" applyFont="1"/>
    <xf numFmtId="0" fontId="73" fillId="0" borderId="0" xfId="28" applyFont="1"/>
    <xf numFmtId="0" fontId="14" fillId="5" borderId="32" xfId="0" applyFont="1" applyFill="1" applyBorder="1" applyAlignment="1">
      <alignment horizontal="center" vertical="center" wrapText="1"/>
    </xf>
    <xf numFmtId="0" fontId="14" fillId="0" borderId="0" xfId="0" applyFont="1"/>
    <xf numFmtId="0" fontId="17" fillId="0" borderId="0" xfId="28" applyFont="1"/>
    <xf numFmtId="9" fontId="17" fillId="0" borderId="0" xfId="28" applyNumberFormat="1" applyFont="1"/>
    <xf numFmtId="9" fontId="17" fillId="28" borderId="0" xfId="28" applyNumberFormat="1" applyFont="1" applyFill="1"/>
    <xf numFmtId="0" fontId="17" fillId="0" borderId="1" xfId="28" applyFont="1" applyBorder="1"/>
    <xf numFmtId="2" fontId="17" fillId="28" borderId="0" xfId="28" applyNumberFormat="1" applyFont="1" applyFill="1"/>
    <xf numFmtId="0" fontId="8" fillId="0" borderId="12" xfId="21" applyFont="1" applyBorder="1" applyAlignment="1">
      <alignment horizontal="center" vertical="center"/>
    </xf>
    <xf numFmtId="165" fontId="35" fillId="0" borderId="12" xfId="21" applyNumberFormat="1" applyFont="1" applyBorder="1" applyAlignment="1">
      <alignment horizontal="center" vertical="center"/>
    </xf>
    <xf numFmtId="0" fontId="42" fillId="90" borderId="24" xfId="21" applyFont="1" applyFill="1" applyBorder="1" applyAlignment="1">
      <alignment vertical="center"/>
    </xf>
    <xf numFmtId="0" fontId="42" fillId="90" borderId="19" xfId="21" applyFont="1" applyFill="1" applyBorder="1" applyAlignment="1">
      <alignment vertical="center"/>
    </xf>
    <xf numFmtId="0" fontId="44" fillId="4" borderId="24" xfId="21" applyFont="1" applyFill="1" applyBorder="1" applyAlignment="1">
      <alignment vertical="center"/>
    </xf>
    <xf numFmtId="0" fontId="44" fillId="4" borderId="19" xfId="21" applyFont="1" applyFill="1" applyBorder="1" applyAlignment="1">
      <alignment vertical="center"/>
    </xf>
    <xf numFmtId="0" fontId="44" fillId="4" borderId="18" xfId="21" applyFont="1" applyFill="1" applyBorder="1" applyAlignment="1">
      <alignment vertical="center"/>
    </xf>
    <xf numFmtId="0" fontId="71" fillId="0" borderId="0" xfId="21" applyFont="1" applyAlignment="1">
      <alignment horizontal="left" vertical="center"/>
    </xf>
    <xf numFmtId="0" fontId="28" fillId="93" borderId="23" xfId="18" applyFont="1" applyFill="1" applyBorder="1" applyAlignment="1">
      <alignment horizontal="center" vertical="center"/>
    </xf>
    <xf numFmtId="0" fontId="28" fillId="93" borderId="22" xfId="18" applyFont="1" applyFill="1" applyBorder="1" applyAlignment="1">
      <alignment horizontal="center" vertical="center"/>
    </xf>
    <xf numFmtId="0" fontId="28" fillId="92" borderId="22" xfId="18" applyFont="1" applyFill="1" applyBorder="1" applyAlignment="1">
      <alignment horizontal="center" vertical="center"/>
    </xf>
    <xf numFmtId="0" fontId="28" fillId="92" borderId="21" xfId="18" applyFont="1" applyFill="1" applyBorder="1" applyAlignment="1">
      <alignment horizontal="center" vertical="center"/>
    </xf>
    <xf numFmtId="0" fontId="8" fillId="0" borderId="0" xfId="21" applyFont="1" applyAlignment="1">
      <alignment horizontal="right" vertical="center"/>
    </xf>
    <xf numFmtId="0" fontId="28" fillId="95" borderId="23" xfId="18" applyFont="1" applyFill="1" applyBorder="1" applyAlignment="1">
      <alignment horizontal="center" vertical="center"/>
    </xf>
    <xf numFmtId="0" fontId="28" fillId="94" borderId="22" xfId="18" applyFont="1" applyFill="1" applyBorder="1" applyAlignment="1">
      <alignment horizontal="center" vertical="center"/>
    </xf>
    <xf numFmtId="0" fontId="28" fillId="93" borderId="21" xfId="18" applyFont="1" applyFill="1" applyBorder="1" applyAlignment="1">
      <alignment horizontal="center" vertical="center"/>
    </xf>
    <xf numFmtId="0" fontId="28" fillId="96" borderId="23" xfId="18" applyFont="1" applyFill="1" applyBorder="1" applyAlignment="1">
      <alignment horizontal="center" vertical="center"/>
    </xf>
    <xf numFmtId="0" fontId="28" fillId="96" borderId="22" xfId="18" applyFont="1" applyFill="1" applyBorder="1" applyAlignment="1">
      <alignment horizontal="center" vertical="center"/>
    </xf>
    <xf numFmtId="0" fontId="28" fillId="95" borderId="22" xfId="18" applyFont="1" applyFill="1" applyBorder="1" applyAlignment="1">
      <alignment horizontal="center" vertical="center"/>
    </xf>
    <xf numFmtId="0" fontId="28" fillId="95" borderId="21" xfId="18" applyFont="1" applyFill="1" applyBorder="1" applyAlignment="1">
      <alignment horizontal="center" vertical="center"/>
    </xf>
    <xf numFmtId="0" fontId="28" fillId="98" borderId="23" xfId="18" applyFont="1" applyFill="1" applyBorder="1" applyAlignment="1">
      <alignment horizontal="center" vertical="center"/>
    </xf>
    <xf numFmtId="0" fontId="28" fillId="98" borderId="22" xfId="18" applyFont="1" applyFill="1" applyBorder="1" applyAlignment="1">
      <alignment horizontal="center" vertical="center"/>
    </xf>
    <xf numFmtId="0" fontId="28" fillId="97" borderId="22" xfId="18" applyFont="1" applyFill="1" applyBorder="1" applyAlignment="1">
      <alignment horizontal="center" vertical="center"/>
    </xf>
    <xf numFmtId="0" fontId="28" fillId="97" borderId="21" xfId="18" applyFont="1" applyFill="1" applyBorder="1" applyAlignment="1">
      <alignment horizontal="center" vertical="center"/>
    </xf>
    <xf numFmtId="0" fontId="28" fillId="100" borderId="23" xfId="18" applyFont="1" applyFill="1" applyBorder="1" applyAlignment="1">
      <alignment horizontal="center" vertical="center"/>
    </xf>
    <xf numFmtId="0" fontId="28" fillId="99" borderId="22" xfId="18" applyFont="1" applyFill="1" applyBorder="1" applyAlignment="1">
      <alignment horizontal="center" vertical="center"/>
    </xf>
    <xf numFmtId="0" fontId="28" fillId="98" borderId="21" xfId="18" applyFont="1" applyFill="1" applyBorder="1" applyAlignment="1">
      <alignment horizontal="center" vertical="center"/>
    </xf>
    <xf numFmtId="0" fontId="78" fillId="0" borderId="0" xfId="3" applyFont="1" applyAlignment="1">
      <alignment horizontal="left" vertical="center"/>
    </xf>
    <xf numFmtId="0" fontId="18" fillId="234" borderId="0" xfId="3" applyFont="1" applyFill="1" applyAlignment="1">
      <alignment horizontal="center" vertical="center"/>
    </xf>
    <xf numFmtId="0" fontId="18" fillId="235" borderId="0" xfId="3" applyFont="1" applyFill="1" applyAlignment="1">
      <alignment horizontal="center" vertical="center"/>
    </xf>
    <xf numFmtId="0" fontId="58" fillId="236" borderId="1" xfId="0" applyFont="1" applyFill="1" applyBorder="1" applyAlignment="1">
      <alignment horizontal="center" textRotation="45" wrapText="1"/>
    </xf>
    <xf numFmtId="0" fontId="37" fillId="88" borderId="3" xfId="0" applyFont="1" applyFill="1" applyBorder="1" applyAlignment="1" applyProtection="1">
      <alignment horizontal="center" vertical="center"/>
      <protection locked="0"/>
    </xf>
    <xf numFmtId="0" fontId="19" fillId="233" borderId="25" xfId="18" applyFont="1" applyFill="1" applyBorder="1" applyAlignment="1">
      <alignment horizontal="left" vertical="center"/>
    </xf>
    <xf numFmtId="0" fontId="19" fillId="233" borderId="6" xfId="18" applyFont="1" applyFill="1" applyBorder="1" applyAlignment="1">
      <alignment horizontal="left" vertical="center"/>
    </xf>
    <xf numFmtId="0" fontId="19" fillId="233" borderId="8" xfId="18" applyFont="1" applyFill="1" applyBorder="1" applyAlignment="1">
      <alignment horizontal="left" vertical="center"/>
    </xf>
    <xf numFmtId="0" fontId="19" fillId="233" borderId="10" xfId="18" applyFont="1" applyFill="1" applyBorder="1" applyAlignment="1">
      <alignment horizontal="left" vertical="center"/>
    </xf>
    <xf numFmtId="0" fontId="32" fillId="82" borderId="33" xfId="18" applyFont="1" applyFill="1" applyBorder="1" applyAlignment="1">
      <alignment horizontal="center" vertical="center"/>
    </xf>
    <xf numFmtId="0" fontId="32" fillId="82" borderId="28" xfId="18" applyFont="1" applyFill="1" applyBorder="1" applyAlignment="1">
      <alignment horizontal="center" vertical="center"/>
    </xf>
    <xf numFmtId="0" fontId="19" fillId="233" borderId="7" xfId="18" applyFont="1" applyFill="1" applyBorder="1" applyAlignment="1">
      <alignment horizontal="left" vertical="center"/>
    </xf>
    <xf numFmtId="0" fontId="19" fillId="233" borderId="11" xfId="18" applyFont="1" applyFill="1" applyBorder="1" applyAlignment="1">
      <alignment horizontal="left" vertical="center"/>
    </xf>
    <xf numFmtId="0" fontId="47" fillId="232" borderId="104" xfId="3" applyFont="1" applyFill="1" applyBorder="1" applyAlignment="1">
      <alignment horizontal="center" vertical="center"/>
    </xf>
    <xf numFmtId="0" fontId="47" fillId="232" borderId="102" xfId="3" applyFont="1" applyFill="1" applyBorder="1" applyAlignment="1">
      <alignment horizontal="center" vertical="center"/>
    </xf>
    <xf numFmtId="0" fontId="47" fillId="232" borderId="9" xfId="3" applyFont="1" applyFill="1" applyBorder="1" applyAlignment="1">
      <alignment horizontal="center" vertical="center"/>
    </xf>
    <xf numFmtId="0" fontId="47" fillId="232" borderId="105" xfId="3" applyFont="1" applyFill="1" applyBorder="1" applyAlignment="1">
      <alignment horizontal="center" vertical="center"/>
    </xf>
    <xf numFmtId="0" fontId="19" fillId="5" borderId="5" xfId="18" applyFont="1" applyFill="1" applyBorder="1" applyAlignment="1">
      <alignment horizontal="left" vertical="center"/>
    </xf>
    <xf numFmtId="0" fontId="19" fillId="5" borderId="6" xfId="18" applyFont="1" applyFill="1" applyBorder="1" applyAlignment="1">
      <alignment horizontal="left" vertical="center"/>
    </xf>
    <xf numFmtId="0" fontId="19" fillId="5" borderId="9" xfId="18" applyFont="1" applyFill="1" applyBorder="1" applyAlignment="1">
      <alignment horizontal="left" vertical="center"/>
    </xf>
    <xf numFmtId="0" fontId="19" fillId="5" borderId="10" xfId="18" applyFont="1" applyFill="1" applyBorder="1" applyAlignment="1">
      <alignment horizontal="left" vertical="center"/>
    </xf>
    <xf numFmtId="0" fontId="32" fillId="5" borderId="106" xfId="18" applyFont="1" applyFill="1" applyBorder="1" applyAlignment="1">
      <alignment horizontal="center" vertical="center"/>
    </xf>
    <xf numFmtId="0" fontId="32" fillId="5" borderId="107" xfId="18" applyFont="1" applyFill="1" applyBorder="1" applyAlignment="1">
      <alignment horizontal="center" vertical="center"/>
    </xf>
    <xf numFmtId="0" fontId="47" fillId="231" borderId="25" xfId="3" applyFont="1" applyFill="1" applyBorder="1" applyAlignment="1">
      <alignment horizontal="center" vertical="center"/>
    </xf>
    <xf numFmtId="0" fontId="47" fillId="231" borderId="5" xfId="3" applyFont="1" applyFill="1" applyBorder="1" applyAlignment="1">
      <alignment horizontal="center" vertical="center"/>
    </xf>
    <xf numFmtId="0" fontId="47" fillId="231" borderId="6" xfId="3" applyFont="1" applyFill="1" applyBorder="1" applyAlignment="1">
      <alignment horizontal="center" vertical="center"/>
    </xf>
    <xf numFmtId="0" fontId="47" fillId="231" borderId="8" xfId="3" applyFont="1" applyFill="1" applyBorder="1" applyAlignment="1">
      <alignment horizontal="center" vertical="center"/>
    </xf>
    <xf numFmtId="0" fontId="47" fillId="231" borderId="9" xfId="3" applyFont="1" applyFill="1" applyBorder="1" applyAlignment="1">
      <alignment horizontal="center" vertical="center"/>
    </xf>
    <xf numFmtId="0" fontId="47" fillId="231" borderId="10" xfId="3" applyFont="1" applyFill="1" applyBorder="1" applyAlignment="1">
      <alignment horizontal="center" vertical="center"/>
    </xf>
    <xf numFmtId="0" fontId="30" fillId="5" borderId="111" xfId="3" applyFont="1" applyFill="1" applyBorder="1" applyAlignment="1">
      <alignment horizontal="left"/>
    </xf>
    <xf numFmtId="0" fontId="30" fillId="5" borderId="109" xfId="3" applyFont="1" applyFill="1" applyBorder="1" applyAlignment="1">
      <alignment horizontal="left"/>
    </xf>
    <xf numFmtId="0" fontId="30" fillId="85" borderId="6" xfId="18" applyFont="1" applyFill="1" applyBorder="1" applyAlignment="1">
      <alignment horizontal="center" vertical="center" wrapText="1"/>
    </xf>
    <xf numFmtId="0" fontId="30" fillId="85" borderId="10" xfId="18" applyFont="1" applyFill="1" applyBorder="1" applyAlignment="1">
      <alignment horizontal="center" vertical="center" wrapText="1"/>
    </xf>
    <xf numFmtId="0" fontId="47" fillId="84" borderId="25" xfId="3" applyFont="1" applyFill="1" applyBorder="1" applyAlignment="1">
      <alignment horizontal="center" vertical="center"/>
    </xf>
    <xf numFmtId="0" fontId="47" fillId="84" borderId="5" xfId="3" applyFont="1" applyFill="1" applyBorder="1" applyAlignment="1">
      <alignment horizontal="center" vertical="center"/>
    </xf>
    <xf numFmtId="0" fontId="47" fillId="84" borderId="6" xfId="3" applyFont="1" applyFill="1" applyBorder="1" applyAlignment="1">
      <alignment horizontal="center" vertical="center"/>
    </xf>
    <xf numFmtId="0" fontId="47" fillId="84" borderId="8" xfId="3" applyFont="1" applyFill="1" applyBorder="1" applyAlignment="1">
      <alignment horizontal="center" vertical="center"/>
    </xf>
    <xf numFmtId="0" fontId="47" fillId="84" borderId="9" xfId="3" applyFont="1" applyFill="1" applyBorder="1" applyAlignment="1">
      <alignment horizontal="center" vertical="center"/>
    </xf>
    <xf numFmtId="0" fontId="47" fillId="84" borderId="10" xfId="3" applyFont="1" applyFill="1" applyBorder="1" applyAlignment="1">
      <alignment horizontal="center" vertical="center"/>
    </xf>
    <xf numFmtId="0" fontId="27" fillId="84" borderId="25" xfId="3" applyFont="1" applyFill="1" applyBorder="1" applyAlignment="1">
      <alignment horizontal="center" vertical="center" wrapText="1"/>
    </xf>
    <xf numFmtId="0" fontId="27" fillId="84" borderId="8" xfId="3" applyFont="1" applyFill="1" applyBorder="1" applyAlignment="1">
      <alignment horizontal="center" vertical="center" wrapText="1"/>
    </xf>
    <xf numFmtId="0" fontId="27" fillId="84" borderId="33" xfId="3" applyFont="1" applyFill="1" applyBorder="1" applyAlignment="1">
      <alignment horizontal="center" vertical="center" wrapText="1"/>
    </xf>
    <xf numFmtId="0" fontId="27" fillId="84" borderId="28" xfId="3" applyFont="1" applyFill="1" applyBorder="1" applyAlignment="1">
      <alignment horizontal="center" vertical="center" wrapText="1"/>
    </xf>
    <xf numFmtId="0" fontId="27" fillId="4" borderId="0" xfId="21" applyFont="1" applyFill="1" applyAlignment="1">
      <alignment horizontal="center" vertical="center"/>
    </xf>
    <xf numFmtId="0" fontId="55" fillId="0" borderId="0" xfId="21" applyFont="1" applyAlignment="1">
      <alignment horizontal="center" vertical="center" textRotation="180"/>
    </xf>
    <xf numFmtId="0" fontId="30" fillId="103" borderId="0" xfId="18" applyFont="1" applyFill="1" applyAlignment="1">
      <alignment horizontal="center" vertical="center"/>
    </xf>
    <xf numFmtId="0" fontId="57" fillId="82" borderId="59" xfId="21" applyFont="1" applyFill="1" applyBorder="1" applyAlignment="1">
      <alignment horizontal="center" vertical="center" textRotation="90"/>
    </xf>
    <xf numFmtId="0" fontId="57" fillId="82" borderId="58" xfId="21" applyFont="1" applyFill="1" applyBorder="1" applyAlignment="1">
      <alignment horizontal="center" vertical="center" textRotation="90"/>
    </xf>
    <xf numFmtId="0" fontId="8" fillId="85" borderId="44" xfId="21" applyFont="1" applyFill="1" applyBorder="1" applyAlignment="1">
      <alignment horizontal="center" vertical="center"/>
    </xf>
    <xf numFmtId="0" fontId="8" fillId="85" borderId="54" xfId="21" applyFont="1" applyFill="1" applyBorder="1" applyAlignment="1">
      <alignment horizontal="center" vertical="center"/>
    </xf>
    <xf numFmtId="0" fontId="44" fillId="84" borderId="54" xfId="21" applyFont="1" applyFill="1" applyBorder="1" applyAlignment="1">
      <alignment horizontal="center" vertical="center"/>
    </xf>
    <xf numFmtId="0" fontId="44" fillId="84" borderId="44" xfId="21" applyFont="1" applyFill="1" applyBorder="1" applyAlignment="1">
      <alignment horizontal="center" vertical="center"/>
    </xf>
    <xf numFmtId="0" fontId="41" fillId="0" borderId="14" xfId="21" applyFont="1" applyBorder="1" applyAlignment="1">
      <alignment horizontal="center" vertical="center"/>
    </xf>
    <xf numFmtId="0" fontId="41" fillId="0" borderId="15" xfId="21" applyFont="1" applyBorder="1" applyAlignment="1">
      <alignment horizontal="center" vertical="center"/>
    </xf>
    <xf numFmtId="0" fontId="41" fillId="0" borderId="12" xfId="21" applyFont="1" applyBorder="1" applyAlignment="1">
      <alignment horizontal="center" vertical="center"/>
    </xf>
    <xf numFmtId="0" fontId="50" fillId="2" borderId="19" xfId="21" applyFont="1" applyFill="1" applyBorder="1" applyAlignment="1">
      <alignment horizontal="center" vertical="center"/>
    </xf>
    <xf numFmtId="0" fontId="44" fillId="4" borderId="26" xfId="21" applyFont="1" applyFill="1" applyBorder="1" applyAlignment="1">
      <alignment horizontal="center" vertical="center"/>
    </xf>
    <xf numFmtId="0" fontId="44" fillId="4" borderId="0" xfId="21" applyFont="1" applyFill="1" applyAlignment="1">
      <alignment horizontal="center" vertical="center"/>
    </xf>
    <xf numFmtId="0" fontId="20" fillId="85" borderId="54" xfId="21" applyFont="1" applyFill="1" applyBorder="1" applyAlignment="1">
      <alignment horizontal="center" vertical="center"/>
    </xf>
    <xf numFmtId="0" fontId="57" fillId="86" borderId="59" xfId="21" applyFont="1" applyFill="1" applyBorder="1" applyAlignment="1">
      <alignment horizontal="center" vertical="center" textRotation="90"/>
    </xf>
    <xf numFmtId="0" fontId="57" fillId="86" borderId="58" xfId="21" applyFont="1" applyFill="1" applyBorder="1" applyAlignment="1">
      <alignment horizontal="center" vertical="center" textRotation="90"/>
    </xf>
    <xf numFmtId="0" fontId="8" fillId="85" borderId="55" xfId="21" applyFont="1" applyFill="1" applyBorder="1" applyAlignment="1">
      <alignment horizontal="center" vertical="center"/>
    </xf>
    <xf numFmtId="0" fontId="50" fillId="2" borderId="15" xfId="21" applyFont="1" applyFill="1" applyBorder="1" applyAlignment="1">
      <alignment horizontal="center" vertical="center"/>
    </xf>
    <xf numFmtId="0" fontId="44" fillId="84" borderId="103" xfId="21" applyFont="1" applyFill="1" applyBorder="1" applyAlignment="1">
      <alignment horizontal="center" vertical="center"/>
    </xf>
    <xf numFmtId="0" fontId="44" fillId="84" borderId="60" xfId="21" applyFont="1" applyFill="1" applyBorder="1" applyAlignment="1">
      <alignment horizontal="center" vertical="center"/>
    </xf>
    <xf numFmtId="0" fontId="44" fillId="84" borderId="65" xfId="21" applyFont="1" applyFill="1" applyBorder="1" applyAlignment="1">
      <alignment horizontal="center" vertical="center"/>
    </xf>
    <xf numFmtId="0" fontId="8" fillId="0" borderId="14" xfId="21" applyFont="1" applyBorder="1" applyAlignment="1">
      <alignment horizontal="center" vertical="center"/>
    </xf>
    <xf numFmtId="0" fontId="8" fillId="0" borderId="15" xfId="21" applyFont="1" applyBorder="1" applyAlignment="1">
      <alignment horizontal="center" vertical="center"/>
    </xf>
    <xf numFmtId="0" fontId="8" fillId="0" borderId="12" xfId="21" applyFont="1" applyBorder="1" applyAlignment="1">
      <alignment horizontal="center" vertical="center"/>
    </xf>
    <xf numFmtId="0" fontId="20" fillId="0" borderId="14" xfId="21" applyFont="1" applyBorder="1" applyAlignment="1">
      <alignment horizontal="center" vertical="center"/>
    </xf>
    <xf numFmtId="0" fontId="20" fillId="0" borderId="15" xfId="21" applyFont="1" applyBorder="1" applyAlignment="1">
      <alignment horizontal="center" vertical="center"/>
    </xf>
    <xf numFmtId="0" fontId="20" fillId="0" borderId="31" xfId="21" applyFont="1" applyBorder="1" applyAlignment="1">
      <alignment horizontal="center" vertical="center"/>
    </xf>
    <xf numFmtId="0" fontId="20" fillId="0" borderId="29" xfId="21" applyFont="1" applyBorder="1" applyAlignment="1">
      <alignment horizontal="center" vertical="center"/>
    </xf>
    <xf numFmtId="0" fontId="59" fillId="4" borderId="18" xfId="21" applyFont="1" applyFill="1" applyBorder="1" applyAlignment="1">
      <alignment horizontal="center" vertical="center"/>
    </xf>
    <xf numFmtId="0" fontId="59" fillId="4" borderId="19" xfId="21" applyFont="1" applyFill="1" applyBorder="1" applyAlignment="1">
      <alignment horizontal="center" vertical="center"/>
    </xf>
    <xf numFmtId="0" fontId="58" fillId="5" borderId="14" xfId="21" applyFont="1" applyFill="1" applyBorder="1" applyAlignment="1">
      <alignment horizontal="center" vertical="center"/>
    </xf>
    <xf numFmtId="0" fontId="58" fillId="5" borderId="15" xfId="21" applyFont="1" applyFill="1" applyBorder="1" applyAlignment="1">
      <alignment horizontal="center" vertical="center"/>
    </xf>
    <xf numFmtId="0" fontId="58" fillId="5" borderId="12" xfId="21" applyFont="1" applyFill="1" applyBorder="1" applyAlignment="1">
      <alignment horizontal="center" vertical="center"/>
    </xf>
    <xf numFmtId="0" fontId="44" fillId="84" borderId="56" xfId="21" applyFont="1" applyFill="1" applyBorder="1" applyAlignment="1">
      <alignment horizontal="center" vertical="center"/>
    </xf>
    <xf numFmtId="0" fontId="20" fillId="85" borderId="60" xfId="21" applyFont="1" applyFill="1" applyBorder="1" applyAlignment="1">
      <alignment horizontal="center" vertical="center"/>
    </xf>
    <xf numFmtId="0" fontId="20" fillId="0" borderId="18" xfId="21" applyFont="1" applyBorder="1" applyAlignment="1">
      <alignment horizontal="center" vertical="center"/>
    </xf>
    <xf numFmtId="0" fontId="20" fillId="0" borderId="19" xfId="21" applyFont="1" applyBorder="1" applyAlignment="1">
      <alignment horizontal="center" vertical="center"/>
    </xf>
    <xf numFmtId="0" fontId="20" fillId="0" borderId="24" xfId="21" applyFont="1" applyBorder="1" applyAlignment="1">
      <alignment horizontal="center" vertical="center"/>
    </xf>
    <xf numFmtId="0" fontId="20" fillId="0" borderId="3" xfId="21" applyFont="1" applyBorder="1" applyAlignment="1">
      <alignment horizontal="center" vertical="center"/>
    </xf>
    <xf numFmtId="0" fontId="8" fillId="0" borderId="47" xfId="18" applyFont="1" applyBorder="1" applyAlignment="1">
      <alignment horizontal="center" vertical="center" textRotation="90"/>
    </xf>
    <xf numFmtId="0" fontId="8" fillId="0" borderId="48" xfId="18" applyFont="1" applyBorder="1" applyAlignment="1">
      <alignment horizontal="center" vertical="center" textRotation="90"/>
    </xf>
    <xf numFmtId="0" fontId="8" fillId="0" borderId="49" xfId="18" applyFont="1" applyBorder="1" applyAlignment="1">
      <alignment horizontal="center" vertical="center" textRotation="90"/>
    </xf>
    <xf numFmtId="0" fontId="37" fillId="0" borderId="0" xfId="18" applyFont="1" applyAlignment="1">
      <alignment horizontal="center" vertical="center" textRotation="180"/>
    </xf>
    <xf numFmtId="0" fontId="80" fillId="0" borderId="0" xfId="14" applyFont="1" applyAlignment="1">
      <alignment horizontal="left"/>
    </xf>
    <xf numFmtId="0" fontId="37" fillId="0" borderId="0" xfId="18" applyFont="1" applyAlignment="1">
      <alignment horizontal="center" vertical="top" textRotation="180"/>
    </xf>
    <xf numFmtId="0" fontId="62" fillId="0" borderId="26" xfId="0" applyFont="1" applyBorder="1" applyAlignment="1">
      <alignment horizontal="center" wrapText="1"/>
    </xf>
    <xf numFmtId="0" fontId="82" fillId="0" borderId="0" xfId="23" applyFont="1" applyAlignment="1">
      <alignment vertical="center"/>
    </xf>
    <xf numFmtId="0" fontId="17" fillId="0" borderId="0" xfId="23" applyFont="1"/>
    <xf numFmtId="0" fontId="17" fillId="0" borderId="0" xfId="23" applyFont="1" applyAlignment="1">
      <alignment horizontal="center"/>
    </xf>
    <xf numFmtId="0" fontId="6" fillId="0" borderId="0" xfId="23"/>
    <xf numFmtId="0" fontId="93" fillId="0" borderId="0" xfId="23" applyFont="1" applyAlignment="1">
      <alignment horizontal="centerContinuous" vertical="center"/>
    </xf>
    <xf numFmtId="0" fontId="6" fillId="0" borderId="0" xfId="23" applyAlignment="1">
      <alignment horizontal="centerContinuous"/>
    </xf>
    <xf numFmtId="0" fontId="94" fillId="0" borderId="0" xfId="23" applyFont="1" applyAlignment="1">
      <alignment horizontal="centerContinuous" vertical="center"/>
    </xf>
    <xf numFmtId="0" fontId="73" fillId="0" borderId="0" xfId="23" applyFont="1" applyAlignment="1">
      <alignment horizontal="center" vertical="center"/>
    </xf>
    <xf numFmtId="0" fontId="6" fillId="0" borderId="0" xfId="23"/>
    <xf numFmtId="0" fontId="73" fillId="0" borderId="46" xfId="23" applyFont="1" applyBorder="1" applyAlignment="1">
      <alignment horizontal="right" vertical="center"/>
    </xf>
    <xf numFmtId="8" fontId="73" fillId="0" borderId="0" xfId="23" applyNumberFormat="1" applyFont="1" applyAlignment="1">
      <alignment vertical="center"/>
    </xf>
    <xf numFmtId="0" fontId="17" fillId="0" borderId="0" xfId="23" applyFont="1" applyAlignment="1">
      <alignment vertical="center"/>
    </xf>
    <xf numFmtId="0" fontId="17" fillId="0" borderId="0" xfId="23" applyFont="1" applyAlignment="1">
      <alignment horizontal="center" vertical="center"/>
    </xf>
    <xf numFmtId="0" fontId="95" fillId="147" borderId="37" xfId="23" applyFont="1" applyFill="1" applyBorder="1" applyAlignment="1">
      <alignment horizontal="center" vertical="center" wrapText="1"/>
    </xf>
    <xf numFmtId="0" fontId="96" fillId="147" borderId="45" xfId="23" applyFont="1" applyFill="1" applyBorder="1"/>
    <xf numFmtId="0" fontId="96" fillId="147" borderId="38" xfId="23" applyFont="1" applyFill="1" applyBorder="1"/>
    <xf numFmtId="0" fontId="72" fillId="147" borderId="112" xfId="23" applyFont="1" applyFill="1" applyBorder="1" applyAlignment="1">
      <alignment horizontal="center" vertical="center" wrapText="1"/>
    </xf>
    <xf numFmtId="0" fontId="95" fillId="147" borderId="112" xfId="23" applyFont="1" applyFill="1" applyBorder="1" applyAlignment="1">
      <alignment horizontal="center" vertical="center" wrapText="1"/>
    </xf>
    <xf numFmtId="0" fontId="95" fillId="147" borderId="37" xfId="23" applyFont="1" applyFill="1" applyBorder="1" applyAlignment="1">
      <alignment horizontal="center" vertical="center"/>
    </xf>
    <xf numFmtId="0" fontId="95" fillId="147" borderId="112" xfId="23" applyFont="1" applyFill="1" applyBorder="1" applyAlignment="1">
      <alignment horizontal="center" vertical="center"/>
    </xf>
    <xf numFmtId="0" fontId="96" fillId="147" borderId="39" xfId="23" applyFont="1" applyFill="1" applyBorder="1"/>
    <xf numFmtId="0" fontId="97" fillId="147" borderId="0" xfId="23" applyFont="1" applyFill="1"/>
    <xf numFmtId="0" fontId="96" fillId="147" borderId="40" xfId="23" applyFont="1" applyFill="1" applyBorder="1"/>
    <xf numFmtId="0" fontId="96" fillId="147" borderId="113" xfId="23" applyFont="1" applyFill="1" applyBorder="1"/>
    <xf numFmtId="0" fontId="96" fillId="147" borderId="41" xfId="23" applyFont="1" applyFill="1" applyBorder="1"/>
    <xf numFmtId="0" fontId="96" fillId="147" borderId="46" xfId="23" applyFont="1" applyFill="1" applyBorder="1"/>
    <xf numFmtId="0" fontId="96" fillId="147" borderId="42" xfId="23" applyFont="1" applyFill="1" applyBorder="1"/>
    <xf numFmtId="0" fontId="96" fillId="147" borderId="114" xfId="23" applyFont="1" applyFill="1" applyBorder="1"/>
    <xf numFmtId="0" fontId="82" fillId="0" borderId="115" xfId="23" applyFont="1" applyBorder="1" applyAlignment="1">
      <alignment horizontal="left" vertical="center" wrapText="1"/>
    </xf>
    <xf numFmtId="0" fontId="65" fillId="0" borderId="116" xfId="23" applyFont="1" applyBorder="1"/>
    <xf numFmtId="0" fontId="65" fillId="0" borderId="117" xfId="23" applyFont="1" applyBorder="1"/>
    <xf numFmtId="0" fontId="82" fillId="0" borderId="118" xfId="23" applyFont="1" applyBorder="1" applyAlignment="1">
      <alignment vertical="center" wrapText="1"/>
    </xf>
    <xf numFmtId="170" fontId="98" fillId="237" borderId="118" xfId="23" applyNumberFormat="1" applyFont="1" applyFill="1" applyBorder="1" applyAlignment="1">
      <alignment horizontal="center" vertical="center" wrapText="1"/>
    </xf>
    <xf numFmtId="170" fontId="82" fillId="0" borderId="115" xfId="23" applyNumberFormat="1" applyFont="1" applyBorder="1" applyAlignment="1">
      <alignment horizontal="center" vertical="center"/>
    </xf>
    <xf numFmtId="0" fontId="82" fillId="0" borderId="118" xfId="23" applyFont="1" applyBorder="1" applyAlignment="1">
      <alignment horizontal="center" vertical="center"/>
    </xf>
    <xf numFmtId="170" fontId="82" fillId="0" borderId="118" xfId="23" applyNumberFormat="1" applyFont="1" applyBorder="1" applyAlignment="1">
      <alignment horizontal="center" vertical="center" wrapText="1"/>
    </xf>
    <xf numFmtId="171" fontId="98" fillId="237" borderId="118" xfId="23" applyNumberFormat="1" applyFont="1" applyFill="1" applyBorder="1" applyAlignment="1">
      <alignment horizontal="center" vertical="center"/>
    </xf>
    <xf numFmtId="170" fontId="98" fillId="237" borderId="118" xfId="23" applyNumberFormat="1" applyFont="1" applyFill="1" applyBorder="1" applyAlignment="1">
      <alignment horizontal="center" vertical="center"/>
    </xf>
    <xf numFmtId="0" fontId="82" fillId="0" borderId="115" xfId="23" applyFont="1" applyBorder="1" applyAlignment="1">
      <alignment horizontal="left" vertical="center"/>
    </xf>
    <xf numFmtId="0" fontId="6" fillId="0" borderId="115" xfId="23" applyBorder="1" applyAlignment="1">
      <alignment horizontal="center"/>
    </xf>
    <xf numFmtId="0" fontId="6" fillId="0" borderId="116" xfId="23" applyBorder="1" applyAlignment="1">
      <alignment horizontal="center"/>
    </xf>
    <xf numFmtId="0" fontId="6" fillId="0" borderId="117" xfId="23" applyBorder="1" applyAlignment="1">
      <alignment horizontal="center"/>
    </xf>
    <xf numFmtId="0" fontId="82" fillId="0" borderId="115" xfId="23" applyFont="1" applyBorder="1" applyAlignment="1">
      <alignment horizontal="center" vertical="center" wrapText="1"/>
    </xf>
    <xf numFmtId="0" fontId="82" fillId="0" borderId="118" xfId="23" applyFont="1" applyBorder="1" applyAlignment="1">
      <alignment vertical="center"/>
    </xf>
    <xf numFmtId="170" fontId="82" fillId="0" borderId="118" xfId="23" applyNumberFormat="1" applyFont="1" applyBorder="1" applyAlignment="1">
      <alignment horizontal="center" vertical="center"/>
    </xf>
    <xf numFmtId="0" fontId="17" fillId="0" borderId="37" xfId="23" applyFont="1" applyBorder="1" applyAlignment="1">
      <alignment horizontal="left" vertical="center"/>
    </xf>
    <xf numFmtId="0" fontId="65" fillId="0" borderId="45" xfId="23" applyFont="1" applyBorder="1"/>
    <xf numFmtId="0" fontId="65" fillId="0" borderId="38" xfId="23" applyFont="1" applyBorder="1"/>
    <xf numFmtId="170" fontId="82" fillId="0" borderId="112" xfId="23" applyNumberFormat="1" applyFont="1" applyBorder="1" applyAlignment="1">
      <alignment horizontal="center" vertical="center" wrapText="1"/>
    </xf>
    <xf numFmtId="170" fontId="17" fillId="0" borderId="112" xfId="23" applyNumberFormat="1" applyFont="1" applyBorder="1" applyAlignment="1">
      <alignment horizontal="center" vertical="center"/>
    </xf>
    <xf numFmtId="0" fontId="17" fillId="0" borderId="37" xfId="23" applyFont="1" applyBorder="1" applyAlignment="1">
      <alignment horizontal="center" vertical="center"/>
    </xf>
    <xf numFmtId="0" fontId="81" fillId="238" borderId="37" xfId="23" applyFont="1" applyFill="1" applyBorder="1" applyAlignment="1">
      <alignment horizontal="center" vertical="center" wrapText="1"/>
    </xf>
    <xf numFmtId="0" fontId="99" fillId="0" borderId="45" xfId="23" applyFont="1" applyBorder="1"/>
    <xf numFmtId="0" fontId="99" fillId="0" borderId="38" xfId="23" applyFont="1" applyBorder="1"/>
    <xf numFmtId="170" fontId="81" fillId="238" borderId="37" xfId="23" applyNumberFormat="1" applyFont="1" applyFill="1" applyBorder="1" applyAlignment="1">
      <alignment horizontal="center" vertical="center"/>
    </xf>
    <xf numFmtId="0" fontId="100" fillId="238" borderId="112" xfId="23" applyFont="1" applyFill="1" applyBorder="1" applyAlignment="1">
      <alignment horizontal="center" vertical="center"/>
    </xf>
    <xf numFmtId="0" fontId="17" fillId="0" borderId="115" xfId="23" applyFont="1" applyBorder="1" applyAlignment="1">
      <alignment horizontal="left" vertical="center"/>
    </xf>
    <xf numFmtId="0" fontId="17" fillId="0" borderId="116" xfId="23" applyFont="1" applyBorder="1" applyAlignment="1">
      <alignment horizontal="left" vertical="center"/>
    </xf>
    <xf numFmtId="170" fontId="82" fillId="0" borderId="116" xfId="23" applyNumberFormat="1" applyFont="1" applyBorder="1" applyAlignment="1">
      <alignment horizontal="center" vertical="center" wrapText="1"/>
    </xf>
    <xf numFmtId="170" fontId="17" fillId="0" borderId="116" xfId="23" applyNumberFormat="1" applyFont="1" applyBorder="1" applyAlignment="1">
      <alignment horizontal="center" vertical="center"/>
    </xf>
    <xf numFmtId="0" fontId="17" fillId="0" borderId="116" xfId="23" applyFont="1" applyBorder="1" applyAlignment="1">
      <alignment horizontal="center" vertical="center"/>
    </xf>
    <xf numFmtId="0" fontId="17" fillId="0" borderId="116" xfId="23" applyFont="1" applyBorder="1" applyAlignment="1">
      <alignment horizontal="left" vertical="center" wrapText="1"/>
    </xf>
    <xf numFmtId="0" fontId="17" fillId="0" borderId="116" xfId="23" applyFont="1" applyBorder="1" applyAlignment="1">
      <alignment horizontal="center"/>
    </xf>
    <xf numFmtId="0" fontId="17" fillId="0" borderId="117" xfId="23" applyFont="1" applyBorder="1" applyAlignment="1">
      <alignment horizontal="center"/>
    </xf>
    <xf numFmtId="0" fontId="95" fillId="147" borderId="41" xfId="23" applyFont="1" applyFill="1" applyBorder="1" applyAlignment="1">
      <alignment horizontal="center" vertical="center"/>
    </xf>
    <xf numFmtId="0" fontId="95" fillId="147" borderId="115" xfId="23" applyFont="1" applyFill="1" applyBorder="1" applyAlignment="1">
      <alignment horizontal="center" vertical="center"/>
    </xf>
    <xf numFmtId="0" fontId="96" fillId="147" borderId="116" xfId="23" applyFont="1" applyFill="1" applyBorder="1"/>
    <xf numFmtId="0" fontId="96" fillId="147" borderId="117" xfId="23" applyFont="1" applyFill="1" applyBorder="1"/>
    <xf numFmtId="0" fontId="72" fillId="147" borderId="118" xfId="23" applyFont="1" applyFill="1" applyBorder="1" applyAlignment="1">
      <alignment horizontal="center" vertical="center" wrapText="1"/>
    </xf>
    <xf numFmtId="170" fontId="95" fillId="147" borderId="114" xfId="23" applyNumberFormat="1" applyFont="1" applyFill="1" applyBorder="1" applyAlignment="1">
      <alignment horizontal="center" vertical="center"/>
    </xf>
    <xf numFmtId="0" fontId="95" fillId="147" borderId="114" xfId="23" applyFont="1" applyFill="1" applyBorder="1" applyAlignment="1">
      <alignment horizontal="center" vertical="center"/>
    </xf>
    <xf numFmtId="0" fontId="82" fillId="0" borderId="0" xfId="23" applyFont="1" applyAlignment="1">
      <alignment vertical="center" wrapText="1"/>
    </xf>
    <xf numFmtId="0" fontId="101" fillId="0" borderId="118" xfId="23" applyFont="1" applyBorder="1" applyAlignment="1">
      <alignment vertical="center" wrapText="1"/>
    </xf>
    <xf numFmtId="170" fontId="102" fillId="239" borderId="118" xfId="23" applyNumberFormat="1" applyFont="1" applyFill="1" applyBorder="1" applyAlignment="1">
      <alignment horizontal="center" vertical="center"/>
    </xf>
    <xf numFmtId="170" fontId="82" fillId="0" borderId="115" xfId="23" applyNumberFormat="1" applyFont="1" applyBorder="1" applyAlignment="1">
      <alignment horizontal="center"/>
    </xf>
    <xf numFmtId="0" fontId="82" fillId="0" borderId="118" xfId="23" applyFont="1" applyBorder="1" applyAlignment="1">
      <alignment horizontal="center"/>
    </xf>
    <xf numFmtId="170" fontId="102" fillId="239" borderId="118" xfId="23" applyNumberFormat="1" applyFont="1" applyFill="1" applyBorder="1" applyAlignment="1">
      <alignment horizontal="center" vertical="center" wrapText="1"/>
    </xf>
    <xf numFmtId="0" fontId="17" fillId="0" borderId="0" xfId="23" applyFont="1" applyAlignment="1">
      <alignment wrapText="1"/>
    </xf>
    <xf numFmtId="0" fontId="17" fillId="0" borderId="115" xfId="23" applyFont="1" applyBorder="1" applyAlignment="1">
      <alignment horizontal="left" vertical="center" wrapText="1"/>
    </xf>
    <xf numFmtId="0" fontId="17" fillId="0" borderId="118" xfId="23" applyFont="1" applyBorder="1" applyAlignment="1">
      <alignment horizontal="center"/>
    </xf>
    <xf numFmtId="0" fontId="17" fillId="0" borderId="0" xfId="23" applyFont="1" applyAlignment="1">
      <alignment horizontal="center" vertical="center" wrapText="1"/>
    </xf>
    <xf numFmtId="0" fontId="17" fillId="0" borderId="0" xfId="23" applyFont="1" applyAlignment="1">
      <alignment horizontal="center" vertical="center"/>
    </xf>
    <xf numFmtId="170" fontId="103" fillId="0" borderId="0" xfId="23" applyNumberFormat="1" applyFont="1" applyAlignment="1">
      <alignment horizontal="center" vertical="center" wrapText="1"/>
    </xf>
    <xf numFmtId="170" fontId="102" fillId="0" borderId="0" xfId="23" applyNumberFormat="1" applyFont="1" applyAlignment="1">
      <alignment horizontal="center" vertical="center"/>
    </xf>
    <xf numFmtId="170" fontId="17" fillId="0" borderId="0" xfId="23" applyNumberFormat="1" applyFont="1" applyAlignment="1">
      <alignment horizontal="center"/>
    </xf>
    <xf numFmtId="170" fontId="17" fillId="0" borderId="0" xfId="23" applyNumberFormat="1" applyFont="1" applyAlignment="1">
      <alignment horizontal="center" vertical="center"/>
    </xf>
    <xf numFmtId="0" fontId="81" fillId="238" borderId="115" xfId="23" applyFont="1" applyFill="1" applyBorder="1" applyAlignment="1">
      <alignment horizontal="center" vertical="center"/>
    </xf>
    <xf numFmtId="0" fontId="99" fillId="0" borderId="116" xfId="23" applyFont="1" applyBorder="1"/>
    <xf numFmtId="0" fontId="99" fillId="0" borderId="117" xfId="23" applyFont="1" applyBorder="1"/>
    <xf numFmtId="170" fontId="81" fillId="238" borderId="115" xfId="23" applyNumberFormat="1" applyFont="1" applyFill="1" applyBorder="1" applyAlignment="1">
      <alignment horizontal="center" vertical="center"/>
    </xf>
    <xf numFmtId="0" fontId="100" fillId="238" borderId="118" xfId="23" applyFont="1" applyFill="1" applyBorder="1" applyAlignment="1">
      <alignment horizontal="center" vertical="center"/>
    </xf>
    <xf numFmtId="170" fontId="100" fillId="238" borderId="118" xfId="23" applyNumberFormat="1" applyFont="1" applyFill="1" applyBorder="1" applyAlignment="1">
      <alignment horizontal="center" vertical="center"/>
    </xf>
  </cellXfs>
  <cellStyles count="42">
    <cellStyle name="20% - Accent2" xfId="16" builtinId="34"/>
    <cellStyle name="60% - Accent3 2" xfId="27" xr:uid="{C7CD2E95-B14F-EF42-AA33-12C449F07D50}"/>
    <cellStyle name="Comma 2" xfId="9" xr:uid="{23ACE5F8-4521-4900-B09B-C12468BBB4C2}"/>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0" xr:uid="{F5109CC7-9C4F-3E43-B4F4-B745D7D7F892}"/>
    <cellStyle name="Normal 3" xfId="11" xr:uid="{72F96C42-A871-47FB-BD7A-A6893BB8623F}"/>
    <cellStyle name="Normal 3 2" xfId="23" xr:uid="{2533D1F1-63E1-0141-B32F-C41269409BE0}"/>
    <cellStyle name="Normal 3 2 2 2 2 2" xfId="33" xr:uid="{679E0908-2576-E443-B1FB-CC7CED154931}"/>
    <cellStyle name="Normal 3 2 2 2 2 2 2 2" xfId="38" xr:uid="{28FB86F0-D9A3-7443-9C88-03B988C50967}"/>
    <cellStyle name="Normal 3 2 2 2 2 2 2 2 2" xfId="39" xr:uid="{4C67EAE8-6066-1845-A221-F1E3C43699A3}"/>
    <cellStyle name="Normal 3 2 2 2 2 4" xfId="36" xr:uid="{5023E38B-225A-0147-A131-33456DA75D9F}"/>
    <cellStyle name="Normal 3 2 3 2 3 3 2 2 2" xfId="35" xr:uid="{BBE8EFB0-8EE1-D840-94B1-76B1BA2585DD}"/>
    <cellStyle name="Normal 3 3" xfId="26"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5" xr:uid="{532DA631-0E43-FE4E-9B57-B1BB5B00E422}"/>
    <cellStyle name="Normal 4 2 2 2 3 2 4 2 2" xfId="29" xr:uid="{B0D10A00-EB58-5D4A-ACDD-F68DD6AAABC1}"/>
    <cellStyle name="Normal 4 2 2 2 3 3 2" xfId="41"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0" xr:uid="{893301E4-5DB1-FF4F-930E-60606462B7B6}"/>
    <cellStyle name="Normal 4 3 2 4 2 2" xfId="34" xr:uid="{6E5E6CD9-41D3-D74F-BC9B-54A1AFF518B0}"/>
    <cellStyle name="Normal 4 3 2 4 2 2 2 2 2" xfId="37"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8" xr:uid="{6A09085D-2B1F-5843-BDC3-2CEA249CB41B}"/>
    <cellStyle name="Normal 7 3" xfId="32" xr:uid="{77AACA57-60C9-9A48-9428-804229726237}"/>
    <cellStyle name="Normal 8" xfId="31" xr:uid="{6E21F3CF-2C87-7147-A6D8-5127C0ABB0C7}"/>
    <cellStyle name="Percent 2" xfId="13" xr:uid="{3D002426-5E02-9248-8A62-907039CD2667}"/>
  </cellStyles>
  <dxfs count="629">
    <dxf>
      <font>
        <color theme="6" tint="-0.499984740745262"/>
      </font>
      <fill>
        <patternFill patternType="gray0625">
          <fgColor theme="6"/>
          <bgColor theme="6" tint="0.59996337778862885"/>
        </patternFill>
      </fill>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ont>
        <color theme="0"/>
      </font>
      <fill>
        <patternFill>
          <bgColor theme="8" tint="0.39994506668294322"/>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F64482"/>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rgb="FFF140E4"/>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C73EEE"/>
        </patternFill>
      </fill>
    </dxf>
    <dxf>
      <font>
        <color theme="0"/>
      </font>
      <fill>
        <patternFill>
          <bgColor rgb="FF5D3BE8"/>
        </patternFill>
      </fill>
    </dxf>
    <dxf>
      <font>
        <color theme="0"/>
      </font>
      <fill>
        <patternFill>
          <bgColor rgb="FFF342B3"/>
        </patternFill>
      </fill>
    </dxf>
    <dxf>
      <font>
        <color theme="0"/>
      </font>
      <fill>
        <patternFill>
          <bgColor rgb="FFF64482"/>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rgb="FFF342B3"/>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5D3BE8"/>
        </patternFill>
      </fill>
    </dxf>
    <dxf>
      <font>
        <color theme="0"/>
      </font>
      <fill>
        <patternFill>
          <bgColor theme="2" tint="-0.499984740745262"/>
        </patternFill>
      </fill>
    </dxf>
    <dxf>
      <font>
        <color theme="0"/>
      </font>
      <fill>
        <patternFill>
          <bgColor rgb="FFC73EEE"/>
        </patternFill>
      </fill>
    </dxf>
    <dxf>
      <font>
        <color theme="0"/>
      </font>
      <fill>
        <patternFill>
          <bgColor rgb="FFF342B3"/>
        </patternFill>
      </fill>
    </dxf>
    <dxf>
      <font>
        <color theme="0"/>
      </font>
      <fill>
        <patternFill>
          <bgColor rgb="FFF64482"/>
        </patternFill>
      </fill>
    </dxf>
    <dxf>
      <font>
        <color theme="0"/>
      </font>
      <fill>
        <patternFill>
          <bgColor rgb="FFF140E4"/>
        </patternFill>
      </fill>
    </dxf>
    <dxf>
      <font>
        <color theme="0"/>
      </font>
      <fill>
        <patternFill>
          <bgColor theme="8" tint="0.59996337778862885"/>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rgb="FFC6B0D6"/>
        </patternFill>
      </fill>
    </dxf>
    <dxf>
      <fill>
        <patternFill>
          <bgColor rgb="FFFFFF00"/>
        </patternFill>
      </fill>
    </dxf>
    <dxf>
      <font>
        <color theme="0"/>
      </font>
      <fill>
        <patternFill>
          <bgColor rgb="FFA9B0D6"/>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ill>
        <patternFill>
          <bgColor rgb="FFFFFF00"/>
        </patternFill>
      </fill>
    </dxf>
    <dxf>
      <fill>
        <patternFill>
          <bgColor rgb="FFC00000"/>
        </patternFill>
      </fill>
    </dxf>
    <dxf>
      <fill>
        <patternFill>
          <bgColor rgb="FF00B050"/>
        </patternFill>
      </fill>
    </dxf>
    <dxf>
      <fill>
        <patternFill>
          <bgColor rgb="FF00B0F0"/>
        </patternFill>
      </fill>
    </dxf>
    <dxf>
      <fill>
        <patternFill>
          <bgColor rgb="FF0070C0"/>
        </patternFill>
      </fill>
    </dxf>
    <dxf>
      <fill>
        <patternFill>
          <bgColor rgb="FFFFFF0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ill>
        <patternFill>
          <bgColor rgb="FFFFC000"/>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ont>
        <color theme="0"/>
      </font>
      <fill>
        <patternFill>
          <bgColor rgb="FF923DEB"/>
        </patternFill>
      </fill>
    </dxf>
    <dxf>
      <font>
        <color theme="0"/>
      </font>
      <fill>
        <patternFill>
          <bgColor rgb="FF5D3BE8"/>
        </patternFill>
      </fill>
    </dxf>
    <dxf>
      <font>
        <color theme="0"/>
      </font>
      <fill>
        <patternFill>
          <bgColor rgb="FF581845"/>
        </patternFill>
      </fill>
    </dxf>
    <dxf>
      <font>
        <color theme="0"/>
      </font>
      <fill>
        <patternFill>
          <bgColor rgb="FF6A0DAD"/>
        </patternFill>
      </fill>
    </dxf>
    <dxf>
      <font>
        <color theme="0"/>
      </font>
      <fill>
        <patternFill>
          <bgColor rgb="FF4B0082"/>
        </patternFill>
      </fill>
    </dxf>
    <dxf>
      <font>
        <color theme="0"/>
      </font>
      <fill>
        <patternFill>
          <bgColor rgb="FF9932CC"/>
        </patternFill>
      </fill>
    </dxf>
    <dxf>
      <font>
        <color theme="0"/>
      </font>
      <fill>
        <patternFill>
          <bgColor rgb="FF800080"/>
        </patternFill>
      </fill>
    </dxf>
    <dxf>
      <font>
        <color theme="0"/>
      </font>
      <fill>
        <patternFill>
          <bgColor rgb="FF9370DB"/>
        </patternFill>
      </fill>
    </dxf>
    <dxf>
      <font>
        <color theme="0"/>
      </font>
      <fill>
        <patternFill>
          <bgColor rgb="FFDA70D6"/>
        </patternFill>
      </fill>
    </dxf>
    <dxf>
      <font>
        <color theme="0"/>
      </font>
      <fill>
        <patternFill>
          <bgColor rgb="FFDA97D6"/>
        </patternFill>
      </fill>
    </dxf>
    <dxf>
      <fill>
        <patternFill>
          <bgColor rgb="FFFF0000"/>
        </patternFill>
      </fill>
    </dxf>
    <dxf>
      <font>
        <color theme="0"/>
      </font>
      <fill>
        <patternFill>
          <bgColor theme="8" tint="0.79998168889431442"/>
        </patternFill>
      </fill>
    </dxf>
    <dxf>
      <font>
        <color theme="0"/>
      </font>
      <fill>
        <patternFill>
          <bgColor theme="8" tint="0.39994506668294322"/>
        </patternFill>
      </fill>
    </dxf>
    <dxf>
      <fill>
        <patternFill>
          <bgColor rgb="FF92D050"/>
        </patternFill>
      </fill>
    </dxf>
    <dxf>
      <font>
        <color theme="0"/>
      </font>
      <fill>
        <patternFill>
          <bgColor theme="6" tint="-0.499984740745262"/>
        </patternFill>
      </fill>
    </dxf>
    <dxf>
      <font>
        <color theme="0"/>
      </font>
      <fill>
        <patternFill>
          <bgColor rgb="FFFFDE4D"/>
        </patternFill>
      </fill>
    </dxf>
    <dxf>
      <font>
        <color theme="0"/>
      </font>
      <fill>
        <patternFill>
          <bgColor rgb="FF5D3BE8"/>
        </patternFill>
      </fill>
    </dxf>
    <dxf>
      <font>
        <color theme="0"/>
      </font>
      <fill>
        <patternFill>
          <bgColor rgb="FFFCA84B"/>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theme="6" tint="-0.499984740745262"/>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ont>
        <color theme="0"/>
      </font>
      <fill>
        <patternFill>
          <bgColor rgb="FF5D3BE8"/>
        </patternFill>
      </fill>
    </dxf>
    <dxf>
      <font>
        <color theme="0"/>
      </font>
      <fill>
        <patternFill>
          <bgColor rgb="FF923DEB"/>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1" tint="4.9989318521683403E-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4" tint="-0.499984740745262"/>
        </patternFill>
      </fill>
    </dxf>
    <dxf>
      <font>
        <color theme="0"/>
      </font>
      <fill>
        <patternFill>
          <bgColor theme="8" tint="0.79998168889431442"/>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ill>
        <patternFill>
          <bgColor rgb="FFFFFF0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ill>
        <patternFill>
          <bgColor rgb="FF92D050"/>
        </patternFill>
      </fill>
    </dxf>
    <dxf>
      <fill>
        <patternFill>
          <bgColor rgb="FFFFFF00"/>
        </patternFill>
      </fill>
    </dxf>
    <dxf>
      <fill>
        <patternFill>
          <bgColor rgb="FFFFC000"/>
        </patternFill>
      </fill>
    </dxf>
    <dxf>
      <fill>
        <patternFill>
          <bgColor rgb="FFFFFF00"/>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0000"/>
        </patternFill>
      </fill>
    </dxf>
    <dxf>
      <fill>
        <patternFill>
          <bgColor rgb="FFFF0000"/>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ill>
        <patternFill>
          <bgColor rgb="FFC00000"/>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FF00"/>
        </patternFill>
      </fill>
    </dxf>
    <dxf>
      <fill>
        <patternFill>
          <bgColor rgb="FFFFC000"/>
        </patternFill>
      </fill>
    </dxf>
    <dxf>
      <fill>
        <patternFill>
          <bgColor rgb="FFFFFF00"/>
        </patternFill>
      </fill>
    </dxf>
    <dxf>
      <font>
        <color theme="0"/>
      </font>
      <fill>
        <patternFill>
          <bgColor rgb="FFF342B3"/>
        </patternFill>
      </fill>
    </dxf>
    <dxf>
      <font>
        <color theme="0"/>
      </font>
      <fill>
        <patternFill>
          <bgColor rgb="FFC73EEE"/>
        </patternFill>
      </fill>
    </dxf>
    <dxf>
      <font>
        <color theme="0"/>
      </font>
      <fill>
        <patternFill>
          <bgColor rgb="FFF140E4"/>
        </patternFill>
      </fill>
    </dxf>
    <dxf>
      <font>
        <color theme="0"/>
      </font>
      <fill>
        <patternFill>
          <bgColor rgb="FFF64482"/>
        </patternFill>
      </fill>
    </dxf>
    <dxf>
      <font>
        <color theme="0"/>
      </font>
      <fill>
        <patternFill>
          <bgColor rgb="FF923DEB"/>
        </patternFill>
      </fill>
    </dxf>
    <dxf>
      <font>
        <color theme="0"/>
      </font>
      <fill>
        <patternFill>
          <bgColor rgb="FF5D3BE8"/>
        </patternFill>
      </fill>
    </dxf>
    <dxf>
      <font>
        <color theme="0"/>
      </font>
      <fill>
        <patternFill>
          <bgColor rgb="FF5D3BE8"/>
        </patternFill>
      </fill>
    </dxf>
    <dxf>
      <fill>
        <patternFill>
          <bgColor rgb="FFC00000"/>
        </patternFill>
      </fill>
    </dxf>
    <dxf>
      <fill>
        <patternFill>
          <bgColor rgb="FFFFFF00"/>
        </patternFill>
      </fill>
    </dxf>
    <dxf>
      <fill>
        <patternFill>
          <bgColor rgb="FF0070C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ill>
        <patternFill>
          <bgColor rgb="FFFFFF00"/>
        </patternFill>
      </fill>
    </dxf>
    <dxf>
      <font>
        <color theme="0"/>
      </font>
      <fill>
        <patternFill>
          <bgColor theme="8" tint="0.79998168889431442"/>
        </patternFill>
      </fill>
    </dxf>
    <dxf>
      <fill>
        <patternFill>
          <bgColor rgb="FFFF0000"/>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ill>
        <patternFill>
          <bgColor rgb="FFC00000"/>
        </patternFill>
      </fill>
    </dxf>
    <dxf>
      <fill>
        <patternFill>
          <bgColor rgb="FFFFC000"/>
        </patternFill>
      </fill>
    </dxf>
    <dxf>
      <fill>
        <patternFill>
          <bgColor rgb="FF00B0F0"/>
        </patternFill>
      </fill>
    </dxf>
    <dxf>
      <fill>
        <patternFill>
          <bgColor rgb="FFFFFF00"/>
        </patternFill>
      </fill>
    </dxf>
    <dxf>
      <fill>
        <patternFill>
          <bgColor rgb="FF92D05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002060"/>
        </patternFill>
      </fill>
    </dxf>
    <dxf>
      <fill>
        <patternFill>
          <bgColor rgb="FF00B050"/>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C73EEE"/>
        </patternFill>
      </fill>
    </dxf>
    <dxf>
      <font>
        <color theme="0"/>
      </font>
      <fill>
        <patternFill>
          <bgColor rgb="FFFFDE4D"/>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39994506668294322"/>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FFFF00"/>
        </patternFill>
      </fill>
    </dxf>
    <dxf>
      <font>
        <color theme="0"/>
      </font>
      <fill>
        <patternFill>
          <bgColor theme="8" tint="0.59996337778862885"/>
        </patternFill>
      </fill>
    </dxf>
    <dxf>
      <font>
        <color theme="0"/>
      </font>
      <fill>
        <patternFill>
          <bgColor theme="8" tint="-0.24994659260841701"/>
        </patternFill>
      </fill>
    </dxf>
    <dxf>
      <fill>
        <patternFill>
          <bgColor rgb="FFFFFF00"/>
        </patternFill>
      </fill>
    </dxf>
    <dxf>
      <font>
        <color theme="0"/>
      </font>
      <fill>
        <patternFill>
          <bgColor theme="7" tint="-0.499984740745262"/>
        </patternFill>
      </fill>
    </dxf>
    <dxf>
      <font>
        <b/>
        <i val="0"/>
      </font>
      <fill>
        <patternFill>
          <bgColor rgb="FFFFFF00"/>
        </patternFill>
      </fill>
    </dxf>
    <dxf>
      <font>
        <color theme="0" tint="-0.24994659260841701"/>
      </font>
      <fill>
        <patternFill>
          <bgColor theme="0" tint="-0.14996795556505021"/>
        </patternFill>
      </fill>
    </dxf>
    <dxf>
      <font>
        <color theme="0" tint="-0.24994659260841701"/>
      </font>
      <fill>
        <patternFill>
          <bgColor theme="0" tint="-0.14996795556505021"/>
        </patternFill>
      </fill>
    </dxf>
    <dxf>
      <font>
        <color rgb="FF9C5700"/>
      </font>
      <fill>
        <patternFill>
          <bgColor rgb="FFFFEB9C"/>
        </patternFill>
      </fill>
    </dxf>
    <dxf>
      <font>
        <color rgb="FF006100"/>
      </font>
      <fill>
        <patternFill>
          <bgColor rgb="FFC6EFCE"/>
        </patternFill>
      </fill>
    </dxf>
    <dxf>
      <font>
        <b/>
        <i val="0"/>
      </font>
      <fill>
        <patternFill>
          <bgColor rgb="FF92D050"/>
        </patternFill>
      </fill>
    </dxf>
    <dxf>
      <font>
        <b/>
        <i val="0"/>
      </font>
      <fill>
        <patternFill>
          <bgColor rgb="FF92D050"/>
        </patternFill>
      </fill>
    </dxf>
    <dxf>
      <fill>
        <patternFill>
          <bgColor rgb="FFFFFF00"/>
        </patternFill>
      </fill>
    </dxf>
    <dxf>
      <font>
        <b/>
        <i val="0"/>
      </font>
      <fill>
        <patternFill>
          <bgColor rgb="FFFFFF00"/>
        </patternFill>
      </fill>
    </dxf>
    <dxf>
      <fill>
        <patternFill>
          <bgColor rgb="FF92D050"/>
        </patternFill>
      </fill>
    </dxf>
    <dxf>
      <font>
        <color theme="0"/>
      </font>
      <fill>
        <patternFill>
          <bgColor theme="1" tint="0.499984740745262"/>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s>
  <tableStyles count="0" defaultTableStyle="TableStyleMedium9" defaultPivotStyle="PivotStyleLight16"/>
  <colors>
    <mruColors>
      <color rgb="FF8064A2"/>
      <color rgb="FFA9B0D6"/>
      <color rgb="FFC6B0D6"/>
      <color rgb="FFDA97D6"/>
      <color rgb="FFDA70D6"/>
      <color rgb="FF9370DB"/>
      <color rgb="FF800080"/>
      <color rgb="FF9932CC"/>
      <color rgb="FF4B0082"/>
      <color rgb="FF6A0DA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sheetMetadata" Target="metadata.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7B74CC03-8B8B-AA4B-B092-B44EC3B2929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2F9EF667-6EE4-6844-AE8B-9CC9962EAB2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0C7930BF-0681-2148-A4F5-207ED110AA5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4FEF5401-B983-5643-9A98-536BEE078A5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6D98454C-54B1-344F-BA43-932D8EF21E48}"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B1D582F3-F838-E746-8B7C-B9A8D984188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8AACE8CA-D465-B247-9AFD-7B02702267A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D420F100-6055-5448-AB4B-6507BBC88B0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CDB39600-AE10-524F-A19D-552956F4E0C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c:v>
                </c:pt>
              </c:numCache>
            </c:numRef>
          </c:xVal>
          <c:yVal>
            <c:numRef>
              <c:f>'HIDDEN GRAPHICS'!$D$20:$D$21</c:f>
              <c:numCache>
                <c:formatCode>General</c:formatCode>
                <c:ptCount val="2"/>
                <c:pt idx="0">
                  <c:v>0</c:v>
                </c:pt>
                <c:pt idx="1">
                  <c:v>0</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279217D3-4FFD-B44D-A26A-B02A8AEF96C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5D5C5365-80BA-A740-B06E-1C578CE7D32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878666F3-01E4-3840-8350-23EC2E963DB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0F9E45BE-6D45-CE45-B7D0-FEDB32E7BC0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E8053BBF-CD68-D941-94E8-386A431860C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982F0296-7E6A-8441-95B9-B122E12E6C2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B8D332A1-8757-584F-B128-398999DA8CD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4234D9EA-C7CB-E540-BD9C-2B808BA4FCD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6C0D8AA7-7F6C-F046-A7E6-C810278549E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c:v>
                </c:pt>
              </c:numCache>
            </c:numRef>
          </c:xVal>
          <c:yVal>
            <c:numRef>
              <c:f>'HIDDEN GRAPHICS'!$D$46:$D$47</c:f>
              <c:numCache>
                <c:formatCode>General</c:formatCode>
                <c:ptCount val="2"/>
                <c:pt idx="0">
                  <c:v>0</c:v>
                </c:pt>
                <c:pt idx="1">
                  <c:v>0</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0</c:v>
                </c:pt>
              </c:numCache>
            </c:numRef>
          </c:xVal>
          <c:yVal>
            <c:numRef>
              <c:f>'HIDDEN GRAPHICS'!$D$72:$D$73</c:f>
              <c:numCache>
                <c:formatCode>General</c:formatCode>
                <c:ptCount val="2"/>
                <c:pt idx="0">
                  <c:v>0</c:v>
                </c:pt>
                <c:pt idx="1">
                  <c:v>0</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K$18" noThreeD="1"/>
</file>

<file path=xl/ctrlProps/ctrlProp2.xml><?xml version="1.0" encoding="utf-8"?>
<formControlPr xmlns="http://schemas.microsoft.com/office/spreadsheetml/2009/9/main" objectType="Radio" noThreeD="1"/>
</file>

<file path=xl/ctrlProps/ctrlProp3.xml><?xml version="1.0" encoding="utf-8"?>
<formControlPr xmlns="http://schemas.microsoft.com/office/spreadsheetml/2009/9/main" objectType="Radio" noThreeD="1"/>
</file>

<file path=xl/ctrlProps/ctrlProp4.xml><?xml version="1.0" encoding="utf-8"?>
<formControlPr xmlns="http://schemas.microsoft.com/office/spreadsheetml/2009/9/main" objectType="Radio" checked="Checked" noThreeD="1"/>
</file>

<file path=xl/ctrlProps/ctrlProp5.xml><?xml version="1.0" encoding="utf-8"?>
<formControlPr xmlns="http://schemas.microsoft.com/office/spreadsheetml/2009/9/main" objectType="Radio" noThreeD="1"/>
</file>

<file path=xl/ctrlProps/ctrlProp6.xml><?xml version="1.0" encoding="utf-8"?>
<formControlPr xmlns="http://schemas.microsoft.com/office/spreadsheetml/2009/9/main" objectType="Radio" noThreeD="1"/>
</file>

<file path=xl/ctrlProps/ctrlProp7.xml><?xml version="1.0" encoding="utf-8"?>
<formControlPr xmlns="http://schemas.microsoft.com/office/spreadsheetml/2009/9/main" objectType="Radio"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Radio" noThreeD="1"/>
</file>

<file path=xl/ctrlProps/ctrlProp11.xml><?xml version="1.0" encoding="utf-8"?>
<formControlPr xmlns="http://schemas.microsoft.com/office/spreadsheetml/2009/9/main" objectType="Radio" noThreeD="1"/>
</file>

<file path=xl/ctrlProps/ctrlProp12.xml><?xml version="1.0" encoding="utf-8"?>
<formControlPr xmlns="http://schemas.microsoft.com/office/spreadsheetml/2009/9/main" objectType="Radio" noThreeD="1"/>
</file>

<file path=xl/ctrlProps/ctrlProp13.xml><?xml version="1.0" encoding="utf-8"?>
<formControlPr xmlns="http://schemas.microsoft.com/office/spreadsheetml/2009/9/main" objectType="Radio" noThreeD="1"/>
</file>

<file path=xl/ctrlProps/ctrlProp14.xml><?xml version="1.0" encoding="utf-8"?>
<formControlPr xmlns="http://schemas.microsoft.com/office/spreadsheetml/2009/9/main" objectType="Radio" noThreeD="1"/>
</file>

<file path=xl/ctrlProps/ctrlProp15.xml><?xml version="1.0" encoding="utf-8"?>
<formControlPr xmlns="http://schemas.microsoft.com/office/spreadsheetml/2009/9/main" objectType="Radio" noThreeD="1"/>
</file>

<file path=xl/ctrlProps/ctrlProp16.xml><?xml version="1.0" encoding="utf-8"?>
<formControlPr xmlns="http://schemas.microsoft.com/office/spreadsheetml/2009/9/main" objectType="Radio" noThreeD="1"/>
</file>

<file path=xl/ctrlProps/ctrlProp17.xml><?xml version="1.0" encoding="utf-8"?>
<formControlPr xmlns="http://schemas.microsoft.com/office/spreadsheetml/2009/9/main" objectType="Radio" noThreeD="1"/>
</file>

<file path=xl/ctrlProps/ctrlProp18.xml><?xml version="1.0" encoding="utf-8"?>
<formControlPr xmlns="http://schemas.microsoft.com/office/spreadsheetml/2009/9/main" objectType="Radio" noThreeD="1"/>
</file>

<file path=xl/ctrlProps/ctrlProp19.xml><?xml version="1.0" encoding="utf-8"?>
<formControlPr xmlns="http://schemas.microsoft.com/office/spreadsheetml/2009/9/main" objectType="Radio" noThreeD="1"/>
</file>

<file path=xl/ctrlProps/ctrlProp20.xml><?xml version="1.0" encoding="utf-8"?>
<formControlPr xmlns="http://schemas.microsoft.com/office/spreadsheetml/2009/9/main" objectType="Radio" noThreeD="1"/>
</file>

<file path=xl/ctrlProps/ctrlProp21.xml><?xml version="1.0" encoding="utf-8"?>
<formControlPr xmlns="http://schemas.microsoft.com/office/spreadsheetml/2009/9/main" objectType="Radio" noThreeD="1"/>
</file>

<file path=xl/ctrlProps/ctrlProp22.xml><?xml version="1.0" encoding="utf-8"?>
<formControlPr xmlns="http://schemas.microsoft.com/office/spreadsheetml/2009/9/main" objectType="Radio" noThreeD="1"/>
</file>

<file path=xl/ctrlProps/ctrlProp23.xml><?xml version="1.0" encoding="utf-8"?>
<formControlPr xmlns="http://schemas.microsoft.com/office/spreadsheetml/2009/9/main" objectType="Radio"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noThreeD="1"/>
</file>

<file path=xl/ctrlProps/ctrlProp31.xml><?xml version="1.0" encoding="utf-8"?>
<formControlPr xmlns="http://schemas.microsoft.com/office/spreadsheetml/2009/9/main" objectType="Radio" noThreeD="1"/>
</file>

<file path=xl/ctrlProps/ctrlProp32.xml><?xml version="1.0" encoding="utf-8"?>
<formControlPr xmlns="http://schemas.microsoft.com/office/spreadsheetml/2009/9/main" objectType="Radio" noThreeD="1"/>
</file>

<file path=xl/ctrlProps/ctrlProp33.xml><?xml version="1.0" encoding="utf-8"?>
<formControlPr xmlns="http://schemas.microsoft.com/office/spreadsheetml/2009/9/main" objectType="Radio" noThreeD="1"/>
</file>

<file path=xl/ctrlProps/ctrlProp34.xml><?xml version="1.0" encoding="utf-8"?>
<formControlPr xmlns="http://schemas.microsoft.com/office/spreadsheetml/2009/9/main" objectType="Radio" noThreeD="1"/>
</file>

<file path=xl/ctrlProps/ctrlProp35.xml><?xml version="1.0" encoding="utf-8"?>
<formControlPr xmlns="http://schemas.microsoft.com/office/spreadsheetml/2009/9/main" objectType="Radio" noThreeD="1"/>
</file>

<file path=xl/ctrlProps/ctrlProp36.xml><?xml version="1.0" encoding="utf-8"?>
<formControlPr xmlns="http://schemas.microsoft.com/office/spreadsheetml/2009/9/main" objectType="Radio"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hyperlink" Target="https://drive.google.com/file/d/1ZuuoC7ZCKxALVMi7d-VJh_q9HPhDoLAT/view?usp=sharing" TargetMode="External"/></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2.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7.xml.rels><?xml version="1.0" encoding="UTF-8" standalone="yes"?>
<Relationships xmlns="http://schemas.openxmlformats.org/package/2006/relationships"><Relationship Id="rId8" Type="http://schemas.openxmlformats.org/officeDocument/2006/relationships/image" Target="../media/image37.emf"/><Relationship Id="rId3" Type="http://schemas.openxmlformats.org/officeDocument/2006/relationships/image" Target="../media/image32.png"/><Relationship Id="rId7" Type="http://schemas.openxmlformats.org/officeDocument/2006/relationships/image" Target="../media/image36.emf"/><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4" Type="http://schemas.openxmlformats.org/officeDocument/2006/relationships/image" Target="../media/image33.png"/><Relationship Id="rId9" Type="http://schemas.openxmlformats.org/officeDocument/2006/relationships/image" Target="../media/image38.emf"/></Relationships>
</file>

<file path=xl/drawings/_rels/drawing8.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42.jpeg"/><Relationship Id="rId7" Type="http://schemas.openxmlformats.org/officeDocument/2006/relationships/image" Target="../media/image46.png"/><Relationship Id="rId2" Type="http://schemas.openxmlformats.org/officeDocument/2006/relationships/image" Target="../media/image41.jpeg"/><Relationship Id="rId1" Type="http://schemas.openxmlformats.org/officeDocument/2006/relationships/image" Target="../media/image40.png"/><Relationship Id="rId6" Type="http://schemas.openxmlformats.org/officeDocument/2006/relationships/image" Target="../media/image45.emf"/><Relationship Id="rId5" Type="http://schemas.openxmlformats.org/officeDocument/2006/relationships/image" Target="../media/image44.png"/><Relationship Id="rId4" Type="http://schemas.openxmlformats.org/officeDocument/2006/relationships/image" Target="../media/image43.png"/></Relationships>
</file>

<file path=xl/drawings/_rels/drawing9.xml.rels><?xml version="1.0" encoding="UTF-8" standalone="yes"?>
<Relationships xmlns="http://schemas.openxmlformats.org/package/2006/relationships"><Relationship Id="rId1" Type="http://schemas.openxmlformats.org/officeDocument/2006/relationships/image" Target="../media/image4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9.png"/></Relationships>
</file>

<file path=xl/drawings/_rels/drawing11.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9140" y="13506269"/>
          <a:ext cx="2910838" cy="2724950"/>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11679" b="100000" l="0" r="100000">
                      <a14:foregroundMark x1="7077" y1="13869" x2="19231" y2="9672"/>
                      <a14:foregroundMark x1="19231" y1="9672" x2="88000" y2="14599"/>
                      <a14:foregroundMark x1="88000" y1="14599" x2="81077" y2="8942"/>
                      <a14:foregroundMark x1="81077" y1="8942" x2="18154" y2="13321"/>
                      <a14:foregroundMark x1="18154" y1="13321" x2="48308" y2="16058"/>
                      <a14:foregroundMark x1="48308" y1="16058" x2="79846" y2="11861"/>
                      <a14:backgroundMark x1="4462" y1="13869" x2="5077" y2="13139"/>
                    </a14:backgroundRemoval>
                  </a14:imgEffect>
                </a14:imgLayer>
              </a14:imgProps>
            </a:ext>
            <a:ext uri="{28A0092B-C50C-407E-A947-70E740481C1C}">
              <a14:useLocalDpi xmlns:a14="http://schemas.microsoft.com/office/drawing/2010/main"/>
            </a:ext>
          </a:extLst>
        </a:blip>
        <a:srcRect/>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4689" y="7075311"/>
          <a:ext cx="7238886" cy="5138438"/>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16</xdr:row>
      <xdr:rowOff>139700</xdr:rowOff>
    </xdr:from>
    <xdr:ext cx="578979" cy="640240"/>
    <xdr:sp macro="" textlink="">
      <xdr:nvSpPr>
        <xdr:cNvPr id="2" name="Rectangle 1">
          <a:extLst>
            <a:ext uri="{FF2B5EF4-FFF2-40B4-BE49-F238E27FC236}">
              <a16:creationId xmlns:a16="http://schemas.microsoft.com/office/drawing/2014/main" id="{00000000-0008-0000-0200-000002000000}"/>
            </a:ext>
          </a:extLst>
        </xdr:cNvPr>
        <xdr:cNvSpPr/>
      </xdr:nvSpPr>
      <xdr:spPr>
        <a:xfrm>
          <a:off x="0" y="30988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14</xdr:col>
      <xdr:colOff>342455</xdr:colOff>
      <xdr:row>90</xdr:row>
      <xdr:rowOff>9745</xdr:rowOff>
    </xdr:from>
    <xdr:ext cx="1201291" cy="201209"/>
    <xdr:sp macro="" textlink="">
      <xdr:nvSpPr>
        <xdr:cNvPr id="3" name="Rectangle 2">
          <a:hlinkClick xmlns:r="http://schemas.openxmlformats.org/officeDocument/2006/relationships" r:id="rId1"/>
          <a:extLst>
            <a:ext uri="{FF2B5EF4-FFF2-40B4-BE49-F238E27FC236}">
              <a16:creationId xmlns:a16="http://schemas.microsoft.com/office/drawing/2014/main" id="{00000000-0008-0000-0200-000003000000}"/>
            </a:ext>
          </a:extLst>
        </xdr:cNvPr>
        <xdr:cNvSpPr/>
      </xdr:nvSpPr>
      <xdr:spPr>
        <a:xfrm>
          <a:off x="9791255" y="158339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7</xdr:col>
      <xdr:colOff>567775</xdr:colOff>
      <xdr:row>2</xdr:row>
      <xdr:rowOff>101268</xdr:rowOff>
    </xdr:from>
    <xdr:to>
      <xdr:col>17</xdr:col>
      <xdr:colOff>215501</xdr:colOff>
      <xdr:row>38</xdr:row>
      <xdr:rowOff>99536</xdr:rowOff>
    </xdr:to>
    <xdr:pic>
      <xdr:nvPicPr>
        <xdr:cNvPr id="4" name="Picture 3" descr="Work in progress - Free business icons">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101675" y="431468"/>
          <a:ext cx="6505726" cy="651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1</xdr:row>
      <xdr:rowOff>114071</xdr:rowOff>
    </xdr:from>
    <xdr:to>
      <xdr:col>6</xdr:col>
      <xdr:colOff>349820</xdr:colOff>
      <xdr:row>5</xdr:row>
      <xdr:rowOff>86293</xdr:rowOff>
    </xdr:to>
    <xdr:sp macro="" textlink="">
      <xdr:nvSpPr>
        <xdr:cNvPr id="2" name="Rectangle 1">
          <a:extLst>
            <a:ext uri="{FF2B5EF4-FFF2-40B4-BE49-F238E27FC236}">
              <a16:creationId xmlns:a16="http://schemas.microsoft.com/office/drawing/2014/main" id="{00000000-0008-0000-0300-000002000000}"/>
            </a:ext>
          </a:extLst>
        </xdr:cNvPr>
        <xdr:cNvSpPr/>
      </xdr:nvSpPr>
      <xdr:spPr bwMode="auto">
        <a:xfrm>
          <a:off x="684431" y="288981"/>
          <a:ext cx="2654072" cy="671863"/>
        </a:xfrm>
        <a:prstGeom prst="rect">
          <a:avLst/>
        </a:prstGeom>
        <a:solidFill>
          <a:srgbClr val="16365E"/>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First Macro Iteration/ Original Guess</a:t>
          </a:r>
          <a:endParaRPr lang="en-US" sz="2000" b="1" baseline="0">
            <a:solidFill>
              <a:schemeClr val="bg1"/>
            </a:solidFill>
            <a:latin typeface="Century Gothic" panose="020B0502020202020204" pitchFamily="34" charset="0"/>
          </a:endParaRPr>
        </a:p>
      </xdr:txBody>
    </xdr:sp>
    <xdr:clientData/>
  </xdr:twoCellAnchor>
  <xdr:twoCellAnchor>
    <xdr:from>
      <xdr:col>14</xdr:col>
      <xdr:colOff>359073</xdr:colOff>
      <xdr:row>17</xdr:row>
      <xdr:rowOff>209470</xdr:rowOff>
    </xdr:from>
    <xdr:to>
      <xdr:col>40</xdr:col>
      <xdr:colOff>71146</xdr:colOff>
      <xdr:row>18</xdr:row>
      <xdr:rowOff>138673</xdr:rowOff>
    </xdr:to>
    <xdr:sp macro="" textlink="">
      <xdr:nvSpPr>
        <xdr:cNvPr id="5" name="Rectangle 4">
          <a:extLst>
            <a:ext uri="{FF2B5EF4-FFF2-40B4-BE49-F238E27FC236}">
              <a16:creationId xmlns:a16="http://schemas.microsoft.com/office/drawing/2014/main" id="{00000000-0008-0000-0300-000005000000}"/>
            </a:ext>
          </a:extLst>
        </xdr:cNvPr>
        <xdr:cNvSpPr/>
      </xdr:nvSpPr>
      <xdr:spPr bwMode="auto">
        <a:xfrm>
          <a:off x="9409494" y="3257470"/>
          <a:ext cx="6115547" cy="250045"/>
        </a:xfrm>
        <a:prstGeom prst="rect">
          <a:avLst/>
        </a:prstGeom>
        <a:solidFill>
          <a:schemeClr val="tx2">
            <a:lumMod val="75000"/>
          </a:schemeClr>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1st Macro Iteration/Original Guess</a:t>
          </a:r>
          <a:endParaRPr lang="en-US" sz="1400" b="1" baseline="0">
            <a:solidFill>
              <a:schemeClr val="bg1"/>
            </a:solidFill>
            <a:latin typeface="Century Gothic" panose="020B0502020202020204" pitchFamily="34" charset="0"/>
          </a:endParaRPr>
        </a:p>
      </xdr:txBody>
    </xdr:sp>
    <xdr:clientData/>
  </xdr:twoCellAnchor>
  <xdr:twoCellAnchor>
    <xdr:from>
      <xdr:col>14</xdr:col>
      <xdr:colOff>368206</xdr:colOff>
      <xdr:row>41</xdr:row>
      <xdr:rowOff>91822</xdr:rowOff>
    </xdr:from>
    <xdr:to>
      <xdr:col>40</xdr:col>
      <xdr:colOff>80279</xdr:colOff>
      <xdr:row>42</xdr:row>
      <xdr:rowOff>164762</xdr:rowOff>
    </xdr:to>
    <xdr:sp macro="" textlink="">
      <xdr:nvSpPr>
        <xdr:cNvPr id="6" name="Rectangle 5">
          <a:extLst>
            <a:ext uri="{FF2B5EF4-FFF2-40B4-BE49-F238E27FC236}">
              <a16:creationId xmlns:a16="http://schemas.microsoft.com/office/drawing/2014/main" id="{00000000-0008-0000-0300-000006000000}"/>
            </a:ext>
          </a:extLst>
        </xdr:cNvPr>
        <xdr:cNvSpPr/>
      </xdr:nvSpPr>
      <xdr:spPr bwMode="auto">
        <a:xfrm>
          <a:off x="9418627" y="7604875"/>
          <a:ext cx="6115547" cy="246729"/>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Competitive and Fair Macro Simulation</a:t>
          </a:r>
          <a:endParaRPr lang="en-US" sz="1400" b="1" baseline="0">
            <a:solidFill>
              <a:schemeClr val="bg1"/>
            </a:solidFill>
            <a:latin typeface="Century Gothic" panose="020B0502020202020204" pitchFamily="34" charset="0"/>
          </a:endParaRPr>
        </a:p>
      </xdr:txBody>
    </xdr:sp>
    <xdr:clientData/>
  </xdr:twoCellAnchor>
  <xdr:twoCellAnchor>
    <xdr:from>
      <xdr:col>3</xdr:col>
      <xdr:colOff>1574496</xdr:colOff>
      <xdr:row>15</xdr:row>
      <xdr:rowOff>83957</xdr:rowOff>
    </xdr:from>
    <xdr:to>
      <xdr:col>8</xdr:col>
      <xdr:colOff>623593</xdr:colOff>
      <xdr:row>16</xdr:row>
      <xdr:rowOff>129283</xdr:rowOff>
    </xdr:to>
    <xdr:sp macro="" textlink="">
      <xdr:nvSpPr>
        <xdr:cNvPr id="8" name="Rectangle 7">
          <a:extLst>
            <a:ext uri="{FF2B5EF4-FFF2-40B4-BE49-F238E27FC236}">
              <a16:creationId xmlns:a16="http://schemas.microsoft.com/office/drawing/2014/main" id="{00000000-0008-0000-0300-000008000000}"/>
            </a:ext>
          </a:extLst>
        </xdr:cNvPr>
        <xdr:cNvSpPr/>
      </xdr:nvSpPr>
      <xdr:spPr bwMode="auto">
        <a:xfrm>
          <a:off x="2258927" y="2798867"/>
          <a:ext cx="2106223" cy="220236"/>
        </a:xfrm>
        <a:prstGeom prst="rect">
          <a:avLst/>
        </a:prstGeom>
        <a:solidFill>
          <a:schemeClr val="bg1"/>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0" baseline="0">
              <a:solidFill>
                <a:schemeClr val="tx1"/>
              </a:solidFill>
              <a:latin typeface="Century Gothic" panose="020B0502020202020204" pitchFamily="34" charset="0"/>
            </a:rPr>
            <a:t>NAO = Not an Option</a:t>
          </a:r>
        </a:p>
      </xdr:txBody>
    </xdr:sp>
    <xdr:clientData/>
  </xdr:twoCellAnchor>
  <mc:AlternateContent xmlns:mc="http://schemas.openxmlformats.org/markup-compatibility/2006">
    <mc:Choice xmlns:a14="http://schemas.microsoft.com/office/drawing/2010/main" Requires="a14">
      <xdr:twoCellAnchor editAs="absolute">
        <xdr:from>
          <xdr:col>11</xdr:col>
          <xdr:colOff>50800</xdr:colOff>
          <xdr:row>19</xdr:row>
          <xdr:rowOff>0</xdr:rowOff>
        </xdr:from>
        <xdr:to>
          <xdr:col>11</xdr:col>
          <xdr:colOff>292100</xdr:colOff>
          <xdr:row>20</xdr:row>
          <xdr:rowOff>25400</xdr:rowOff>
        </xdr:to>
        <xdr:sp macro="" textlink="">
          <xdr:nvSpPr>
            <xdr:cNvPr id="76459" name="Option Button 683" hidden="1">
              <a:extLst>
                <a:ext uri="{63B3BB69-23CF-44E3-9099-C40C66FF867C}">
                  <a14:compatExt spid="_x0000_s76459"/>
                </a:ext>
                <a:ext uri="{FF2B5EF4-FFF2-40B4-BE49-F238E27FC236}">
                  <a16:creationId xmlns:a16="http://schemas.microsoft.com/office/drawing/2014/main" id="{00000000-0008-0000-0300-0000AB2A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0</xdr:rowOff>
        </xdr:from>
        <xdr:to>
          <xdr:col>11</xdr:col>
          <xdr:colOff>292100</xdr:colOff>
          <xdr:row>21</xdr:row>
          <xdr:rowOff>0</xdr:rowOff>
        </xdr:to>
        <xdr:sp macro="" textlink="">
          <xdr:nvSpPr>
            <xdr:cNvPr id="76561" name="Option Button 2" hidden="1">
              <a:extLst>
                <a:ext uri="{63B3BB69-23CF-44E3-9099-C40C66FF867C}">
                  <a14:compatExt spid="_x0000_s76561"/>
                </a:ext>
                <a:ext uri="{FF2B5EF4-FFF2-40B4-BE49-F238E27FC236}">
                  <a16:creationId xmlns:a16="http://schemas.microsoft.com/office/drawing/2014/main" id="{00000000-0008-0000-0300-00001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152400</xdr:rowOff>
        </xdr:from>
        <xdr:to>
          <xdr:col>11</xdr:col>
          <xdr:colOff>292100</xdr:colOff>
          <xdr:row>22</xdr:row>
          <xdr:rowOff>0</xdr:rowOff>
        </xdr:to>
        <xdr:sp macro="" textlink="">
          <xdr:nvSpPr>
            <xdr:cNvPr id="76562" name="Option Button 2" hidden="1">
              <a:extLst>
                <a:ext uri="{63B3BB69-23CF-44E3-9099-C40C66FF867C}">
                  <a14:compatExt spid="_x0000_s76562"/>
                </a:ext>
                <a:ext uri="{FF2B5EF4-FFF2-40B4-BE49-F238E27FC236}">
                  <a16:creationId xmlns:a16="http://schemas.microsoft.com/office/drawing/2014/main" id="{00000000-0008-0000-0300-00001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0</xdr:rowOff>
        </xdr:from>
        <xdr:to>
          <xdr:col>11</xdr:col>
          <xdr:colOff>292100</xdr:colOff>
          <xdr:row>23</xdr:row>
          <xdr:rowOff>0</xdr:rowOff>
        </xdr:to>
        <xdr:sp macro="" textlink="">
          <xdr:nvSpPr>
            <xdr:cNvPr id="76569" name="Option Button 2" hidden="1">
              <a:extLst>
                <a:ext uri="{63B3BB69-23CF-44E3-9099-C40C66FF867C}">
                  <a14:compatExt spid="_x0000_s76569"/>
                </a:ext>
                <a:ext uri="{FF2B5EF4-FFF2-40B4-BE49-F238E27FC236}">
                  <a16:creationId xmlns:a16="http://schemas.microsoft.com/office/drawing/2014/main" id="{00000000-0008-0000-0300-00001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152400</xdr:rowOff>
        </xdr:from>
        <xdr:to>
          <xdr:col>11</xdr:col>
          <xdr:colOff>292100</xdr:colOff>
          <xdr:row>24</xdr:row>
          <xdr:rowOff>0</xdr:rowOff>
        </xdr:to>
        <xdr:sp macro="" textlink="">
          <xdr:nvSpPr>
            <xdr:cNvPr id="76570" name="Option Button 2" hidden="1">
              <a:extLst>
                <a:ext uri="{63B3BB69-23CF-44E3-9099-C40C66FF867C}">
                  <a14:compatExt spid="_x0000_s76570"/>
                </a:ext>
                <a:ext uri="{FF2B5EF4-FFF2-40B4-BE49-F238E27FC236}">
                  <a16:creationId xmlns:a16="http://schemas.microsoft.com/office/drawing/2014/main" id="{00000000-0008-0000-0300-00001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23</xdr:row>
          <xdr:rowOff>152400</xdr:rowOff>
        </xdr:from>
        <xdr:to>
          <xdr:col>11</xdr:col>
          <xdr:colOff>292100</xdr:colOff>
          <xdr:row>24</xdr:row>
          <xdr:rowOff>165100</xdr:rowOff>
        </xdr:to>
        <xdr:sp macro="" textlink="">
          <xdr:nvSpPr>
            <xdr:cNvPr id="76573" name="Option Button 2" hidden="1">
              <a:extLst>
                <a:ext uri="{63B3BB69-23CF-44E3-9099-C40C66FF867C}">
                  <a14:compatExt spid="_x0000_s76573"/>
                </a:ext>
                <a:ext uri="{FF2B5EF4-FFF2-40B4-BE49-F238E27FC236}">
                  <a16:creationId xmlns:a16="http://schemas.microsoft.com/office/drawing/2014/main" id="{00000000-0008-0000-0300-00001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24</xdr:row>
          <xdr:rowOff>152400</xdr:rowOff>
        </xdr:from>
        <xdr:to>
          <xdr:col>11</xdr:col>
          <xdr:colOff>292100</xdr:colOff>
          <xdr:row>26</xdr:row>
          <xdr:rowOff>0</xdr:rowOff>
        </xdr:to>
        <xdr:sp macro="" textlink="">
          <xdr:nvSpPr>
            <xdr:cNvPr id="76574" name="Option Button 798" hidden="1">
              <a:extLst>
                <a:ext uri="{63B3BB69-23CF-44E3-9099-C40C66FF867C}">
                  <a14:compatExt spid="_x0000_s76574"/>
                </a:ext>
                <a:ext uri="{FF2B5EF4-FFF2-40B4-BE49-F238E27FC236}">
                  <a16:creationId xmlns:a16="http://schemas.microsoft.com/office/drawing/2014/main" id="{00000000-0008-0000-0300-00001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25</xdr:row>
          <xdr:rowOff>152400</xdr:rowOff>
        </xdr:from>
        <xdr:to>
          <xdr:col>11</xdr:col>
          <xdr:colOff>292100</xdr:colOff>
          <xdr:row>27</xdr:row>
          <xdr:rowOff>0</xdr:rowOff>
        </xdr:to>
        <xdr:sp macro="" textlink="">
          <xdr:nvSpPr>
            <xdr:cNvPr id="76575" name="Option Button 799" hidden="1">
              <a:extLst>
                <a:ext uri="{63B3BB69-23CF-44E3-9099-C40C66FF867C}">
                  <a14:compatExt spid="_x0000_s76575"/>
                </a:ext>
                <a:ext uri="{FF2B5EF4-FFF2-40B4-BE49-F238E27FC236}">
                  <a16:creationId xmlns:a16="http://schemas.microsoft.com/office/drawing/2014/main" id="{00000000-0008-0000-0300-00001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26</xdr:row>
          <xdr:rowOff>152400</xdr:rowOff>
        </xdr:from>
        <xdr:to>
          <xdr:col>11</xdr:col>
          <xdr:colOff>292100</xdr:colOff>
          <xdr:row>28</xdr:row>
          <xdr:rowOff>0</xdr:rowOff>
        </xdr:to>
        <xdr:sp macro="" textlink="">
          <xdr:nvSpPr>
            <xdr:cNvPr id="76576" name="Option Button 800" hidden="1">
              <a:extLst>
                <a:ext uri="{63B3BB69-23CF-44E3-9099-C40C66FF867C}">
                  <a14:compatExt spid="_x0000_s76576"/>
                </a:ext>
                <a:ext uri="{FF2B5EF4-FFF2-40B4-BE49-F238E27FC236}">
                  <a16:creationId xmlns:a16="http://schemas.microsoft.com/office/drawing/2014/main" id="{00000000-0008-0000-0300-00002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27</xdr:row>
          <xdr:rowOff>165100</xdr:rowOff>
        </xdr:from>
        <xdr:to>
          <xdr:col>11</xdr:col>
          <xdr:colOff>292100</xdr:colOff>
          <xdr:row>29</xdr:row>
          <xdr:rowOff>12700</xdr:rowOff>
        </xdr:to>
        <xdr:sp macro="" textlink="">
          <xdr:nvSpPr>
            <xdr:cNvPr id="76577" name="Option Button 2" hidden="1">
              <a:extLst>
                <a:ext uri="{63B3BB69-23CF-44E3-9099-C40C66FF867C}">
                  <a14:compatExt spid="_x0000_s76577"/>
                </a:ext>
                <a:ext uri="{FF2B5EF4-FFF2-40B4-BE49-F238E27FC236}">
                  <a16:creationId xmlns:a16="http://schemas.microsoft.com/office/drawing/2014/main" id="{00000000-0008-0000-0300-00002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28</xdr:row>
          <xdr:rowOff>152400</xdr:rowOff>
        </xdr:from>
        <xdr:to>
          <xdr:col>11</xdr:col>
          <xdr:colOff>292100</xdr:colOff>
          <xdr:row>30</xdr:row>
          <xdr:rowOff>12700</xdr:rowOff>
        </xdr:to>
        <xdr:sp macro="" textlink="">
          <xdr:nvSpPr>
            <xdr:cNvPr id="76578" name="Option Button 802" hidden="1">
              <a:extLst>
                <a:ext uri="{63B3BB69-23CF-44E3-9099-C40C66FF867C}">
                  <a14:compatExt spid="_x0000_s76578"/>
                </a:ext>
                <a:ext uri="{FF2B5EF4-FFF2-40B4-BE49-F238E27FC236}">
                  <a16:creationId xmlns:a16="http://schemas.microsoft.com/office/drawing/2014/main" id="{00000000-0008-0000-0300-00002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29</xdr:row>
          <xdr:rowOff>165100</xdr:rowOff>
        </xdr:from>
        <xdr:to>
          <xdr:col>11</xdr:col>
          <xdr:colOff>292100</xdr:colOff>
          <xdr:row>31</xdr:row>
          <xdr:rowOff>12700</xdr:rowOff>
        </xdr:to>
        <xdr:sp macro="" textlink="">
          <xdr:nvSpPr>
            <xdr:cNvPr id="76579" name="Option Button 803" hidden="1">
              <a:extLst>
                <a:ext uri="{63B3BB69-23CF-44E3-9099-C40C66FF867C}">
                  <a14:compatExt spid="_x0000_s76579"/>
                </a:ext>
                <a:ext uri="{FF2B5EF4-FFF2-40B4-BE49-F238E27FC236}">
                  <a16:creationId xmlns:a16="http://schemas.microsoft.com/office/drawing/2014/main" id="{00000000-0008-0000-0300-00002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30</xdr:row>
          <xdr:rowOff>152400</xdr:rowOff>
        </xdr:from>
        <xdr:to>
          <xdr:col>11</xdr:col>
          <xdr:colOff>292100</xdr:colOff>
          <xdr:row>32</xdr:row>
          <xdr:rowOff>12700</xdr:rowOff>
        </xdr:to>
        <xdr:sp macro="" textlink="">
          <xdr:nvSpPr>
            <xdr:cNvPr id="76580" name="Option Button 804" hidden="1">
              <a:extLst>
                <a:ext uri="{63B3BB69-23CF-44E3-9099-C40C66FF867C}">
                  <a14:compatExt spid="_x0000_s76580"/>
                </a:ext>
                <a:ext uri="{FF2B5EF4-FFF2-40B4-BE49-F238E27FC236}">
                  <a16:creationId xmlns:a16="http://schemas.microsoft.com/office/drawing/2014/main" id="{00000000-0008-0000-0300-00002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31</xdr:row>
          <xdr:rowOff>152400</xdr:rowOff>
        </xdr:from>
        <xdr:to>
          <xdr:col>11</xdr:col>
          <xdr:colOff>292100</xdr:colOff>
          <xdr:row>33</xdr:row>
          <xdr:rowOff>0</xdr:rowOff>
        </xdr:to>
        <xdr:sp macro="" textlink="">
          <xdr:nvSpPr>
            <xdr:cNvPr id="76581" name="Option Button 2" hidden="1">
              <a:extLst>
                <a:ext uri="{63B3BB69-23CF-44E3-9099-C40C66FF867C}">
                  <a14:compatExt spid="_x0000_s76581"/>
                </a:ext>
                <a:ext uri="{FF2B5EF4-FFF2-40B4-BE49-F238E27FC236}">
                  <a16:creationId xmlns:a16="http://schemas.microsoft.com/office/drawing/2014/main" id="{00000000-0008-0000-0300-00002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32</xdr:row>
          <xdr:rowOff>152400</xdr:rowOff>
        </xdr:from>
        <xdr:to>
          <xdr:col>11</xdr:col>
          <xdr:colOff>292100</xdr:colOff>
          <xdr:row>34</xdr:row>
          <xdr:rowOff>0</xdr:rowOff>
        </xdr:to>
        <xdr:sp macro="" textlink="">
          <xdr:nvSpPr>
            <xdr:cNvPr id="76582" name="Option Button 806" hidden="1">
              <a:extLst>
                <a:ext uri="{63B3BB69-23CF-44E3-9099-C40C66FF867C}">
                  <a14:compatExt spid="_x0000_s76582"/>
                </a:ext>
                <a:ext uri="{FF2B5EF4-FFF2-40B4-BE49-F238E27FC236}">
                  <a16:creationId xmlns:a16="http://schemas.microsoft.com/office/drawing/2014/main" id="{00000000-0008-0000-0300-00002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33</xdr:row>
          <xdr:rowOff>152400</xdr:rowOff>
        </xdr:from>
        <xdr:to>
          <xdr:col>11</xdr:col>
          <xdr:colOff>292100</xdr:colOff>
          <xdr:row>35</xdr:row>
          <xdr:rowOff>0</xdr:rowOff>
        </xdr:to>
        <xdr:sp macro="" textlink="">
          <xdr:nvSpPr>
            <xdr:cNvPr id="76583" name="Option Button 807" hidden="1">
              <a:extLst>
                <a:ext uri="{63B3BB69-23CF-44E3-9099-C40C66FF867C}">
                  <a14:compatExt spid="_x0000_s76583"/>
                </a:ext>
                <a:ext uri="{FF2B5EF4-FFF2-40B4-BE49-F238E27FC236}">
                  <a16:creationId xmlns:a16="http://schemas.microsoft.com/office/drawing/2014/main" id="{00000000-0008-0000-0300-00002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34</xdr:row>
          <xdr:rowOff>152400</xdr:rowOff>
        </xdr:from>
        <xdr:to>
          <xdr:col>11</xdr:col>
          <xdr:colOff>292100</xdr:colOff>
          <xdr:row>36</xdr:row>
          <xdr:rowOff>0</xdr:rowOff>
        </xdr:to>
        <xdr:sp macro="" textlink="">
          <xdr:nvSpPr>
            <xdr:cNvPr id="76584" name="Option Button 808" hidden="1">
              <a:extLst>
                <a:ext uri="{63B3BB69-23CF-44E3-9099-C40C66FF867C}">
                  <a14:compatExt spid="_x0000_s76584"/>
                </a:ext>
                <a:ext uri="{FF2B5EF4-FFF2-40B4-BE49-F238E27FC236}">
                  <a16:creationId xmlns:a16="http://schemas.microsoft.com/office/drawing/2014/main" id="{00000000-0008-0000-0300-00002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35</xdr:row>
          <xdr:rowOff>152400</xdr:rowOff>
        </xdr:from>
        <xdr:to>
          <xdr:col>11</xdr:col>
          <xdr:colOff>292100</xdr:colOff>
          <xdr:row>37</xdr:row>
          <xdr:rowOff>0</xdr:rowOff>
        </xdr:to>
        <xdr:sp macro="" textlink="">
          <xdr:nvSpPr>
            <xdr:cNvPr id="76587" name="Option Button 2" hidden="1">
              <a:extLst>
                <a:ext uri="{63B3BB69-23CF-44E3-9099-C40C66FF867C}">
                  <a14:compatExt spid="_x0000_s76587"/>
                </a:ext>
                <a:ext uri="{FF2B5EF4-FFF2-40B4-BE49-F238E27FC236}">
                  <a16:creationId xmlns:a16="http://schemas.microsoft.com/office/drawing/2014/main" id="{00000000-0008-0000-0300-00002B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36</xdr:row>
          <xdr:rowOff>152400</xdr:rowOff>
        </xdr:from>
        <xdr:to>
          <xdr:col>11</xdr:col>
          <xdr:colOff>292100</xdr:colOff>
          <xdr:row>38</xdr:row>
          <xdr:rowOff>0</xdr:rowOff>
        </xdr:to>
        <xdr:sp macro="" textlink="">
          <xdr:nvSpPr>
            <xdr:cNvPr id="76588" name="Option Button 812" hidden="1">
              <a:extLst>
                <a:ext uri="{63B3BB69-23CF-44E3-9099-C40C66FF867C}">
                  <a14:compatExt spid="_x0000_s76588"/>
                </a:ext>
                <a:ext uri="{FF2B5EF4-FFF2-40B4-BE49-F238E27FC236}">
                  <a16:creationId xmlns:a16="http://schemas.microsoft.com/office/drawing/2014/main" id="{00000000-0008-0000-0300-00002C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37</xdr:row>
          <xdr:rowOff>152400</xdr:rowOff>
        </xdr:from>
        <xdr:to>
          <xdr:col>11</xdr:col>
          <xdr:colOff>292100</xdr:colOff>
          <xdr:row>39</xdr:row>
          <xdr:rowOff>0</xdr:rowOff>
        </xdr:to>
        <xdr:sp macro="" textlink="">
          <xdr:nvSpPr>
            <xdr:cNvPr id="76589" name="Option Button 813" hidden="1">
              <a:extLst>
                <a:ext uri="{63B3BB69-23CF-44E3-9099-C40C66FF867C}">
                  <a14:compatExt spid="_x0000_s76589"/>
                </a:ext>
                <a:ext uri="{FF2B5EF4-FFF2-40B4-BE49-F238E27FC236}">
                  <a16:creationId xmlns:a16="http://schemas.microsoft.com/office/drawing/2014/main" id="{00000000-0008-0000-0300-00002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38</xdr:row>
          <xdr:rowOff>152400</xdr:rowOff>
        </xdr:from>
        <xdr:to>
          <xdr:col>11</xdr:col>
          <xdr:colOff>292100</xdr:colOff>
          <xdr:row>40</xdr:row>
          <xdr:rowOff>0</xdr:rowOff>
        </xdr:to>
        <xdr:sp macro="" textlink="">
          <xdr:nvSpPr>
            <xdr:cNvPr id="76590" name="Option Button 814" hidden="1">
              <a:extLst>
                <a:ext uri="{63B3BB69-23CF-44E3-9099-C40C66FF867C}">
                  <a14:compatExt spid="_x0000_s76590"/>
                </a:ext>
                <a:ext uri="{FF2B5EF4-FFF2-40B4-BE49-F238E27FC236}">
                  <a16:creationId xmlns:a16="http://schemas.microsoft.com/office/drawing/2014/main" id="{00000000-0008-0000-0300-00002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39</xdr:row>
          <xdr:rowOff>152400</xdr:rowOff>
        </xdr:from>
        <xdr:to>
          <xdr:col>11</xdr:col>
          <xdr:colOff>292100</xdr:colOff>
          <xdr:row>40</xdr:row>
          <xdr:rowOff>165100</xdr:rowOff>
        </xdr:to>
        <xdr:sp macro="" textlink="">
          <xdr:nvSpPr>
            <xdr:cNvPr id="76591" name="Option Button 815" hidden="1">
              <a:extLst>
                <a:ext uri="{63B3BB69-23CF-44E3-9099-C40C66FF867C}">
                  <a14:compatExt spid="_x0000_s76591"/>
                </a:ext>
                <a:ext uri="{FF2B5EF4-FFF2-40B4-BE49-F238E27FC236}">
                  <a16:creationId xmlns:a16="http://schemas.microsoft.com/office/drawing/2014/main" id="{00000000-0008-0000-0300-00002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40</xdr:row>
          <xdr:rowOff>139700</xdr:rowOff>
        </xdr:from>
        <xdr:to>
          <xdr:col>11</xdr:col>
          <xdr:colOff>292100</xdr:colOff>
          <xdr:row>41</xdr:row>
          <xdr:rowOff>165100</xdr:rowOff>
        </xdr:to>
        <xdr:sp macro="" textlink="">
          <xdr:nvSpPr>
            <xdr:cNvPr id="76592" name="Option Button 816" hidden="1">
              <a:extLst>
                <a:ext uri="{63B3BB69-23CF-44E3-9099-C40C66FF867C}">
                  <a14:compatExt spid="_x0000_s76592"/>
                </a:ext>
                <a:ext uri="{FF2B5EF4-FFF2-40B4-BE49-F238E27FC236}">
                  <a16:creationId xmlns:a16="http://schemas.microsoft.com/office/drawing/2014/main" id="{00000000-0008-0000-0300-00003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41</xdr:row>
          <xdr:rowOff>139700</xdr:rowOff>
        </xdr:from>
        <xdr:to>
          <xdr:col>11</xdr:col>
          <xdr:colOff>292100</xdr:colOff>
          <xdr:row>42</xdr:row>
          <xdr:rowOff>152400</xdr:rowOff>
        </xdr:to>
        <xdr:sp macro="" textlink="">
          <xdr:nvSpPr>
            <xdr:cNvPr id="76593" name="Option Button 817" hidden="1">
              <a:extLst>
                <a:ext uri="{63B3BB69-23CF-44E3-9099-C40C66FF867C}">
                  <a14:compatExt spid="_x0000_s76593"/>
                </a:ext>
                <a:ext uri="{FF2B5EF4-FFF2-40B4-BE49-F238E27FC236}">
                  <a16:creationId xmlns:a16="http://schemas.microsoft.com/office/drawing/2014/main" id="{00000000-0008-0000-0300-00003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42</xdr:row>
          <xdr:rowOff>139700</xdr:rowOff>
        </xdr:from>
        <xdr:to>
          <xdr:col>11</xdr:col>
          <xdr:colOff>292100</xdr:colOff>
          <xdr:row>43</xdr:row>
          <xdr:rowOff>152400</xdr:rowOff>
        </xdr:to>
        <xdr:sp macro="" textlink="">
          <xdr:nvSpPr>
            <xdr:cNvPr id="76594" name="Option Button 818" hidden="1">
              <a:extLst>
                <a:ext uri="{63B3BB69-23CF-44E3-9099-C40C66FF867C}">
                  <a14:compatExt spid="_x0000_s76594"/>
                </a:ext>
                <a:ext uri="{FF2B5EF4-FFF2-40B4-BE49-F238E27FC236}">
                  <a16:creationId xmlns:a16="http://schemas.microsoft.com/office/drawing/2014/main" id="{00000000-0008-0000-0300-00003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43</xdr:row>
          <xdr:rowOff>152400</xdr:rowOff>
        </xdr:from>
        <xdr:to>
          <xdr:col>11</xdr:col>
          <xdr:colOff>292100</xdr:colOff>
          <xdr:row>44</xdr:row>
          <xdr:rowOff>165100</xdr:rowOff>
        </xdr:to>
        <xdr:sp macro="" textlink="">
          <xdr:nvSpPr>
            <xdr:cNvPr id="76595" name="Option Button 819" hidden="1">
              <a:extLst>
                <a:ext uri="{63B3BB69-23CF-44E3-9099-C40C66FF867C}">
                  <a14:compatExt spid="_x0000_s76595"/>
                </a:ext>
                <a:ext uri="{FF2B5EF4-FFF2-40B4-BE49-F238E27FC236}">
                  <a16:creationId xmlns:a16="http://schemas.microsoft.com/office/drawing/2014/main" id="{00000000-0008-0000-0300-00003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44</xdr:row>
          <xdr:rowOff>139700</xdr:rowOff>
        </xdr:from>
        <xdr:to>
          <xdr:col>11</xdr:col>
          <xdr:colOff>292100</xdr:colOff>
          <xdr:row>45</xdr:row>
          <xdr:rowOff>165100</xdr:rowOff>
        </xdr:to>
        <xdr:sp macro="" textlink="">
          <xdr:nvSpPr>
            <xdr:cNvPr id="76596" name="Option Button 820" hidden="1">
              <a:extLst>
                <a:ext uri="{63B3BB69-23CF-44E3-9099-C40C66FF867C}">
                  <a14:compatExt spid="_x0000_s76596"/>
                </a:ext>
                <a:ext uri="{FF2B5EF4-FFF2-40B4-BE49-F238E27FC236}">
                  <a16:creationId xmlns:a16="http://schemas.microsoft.com/office/drawing/2014/main" id="{00000000-0008-0000-0300-00003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45</xdr:row>
          <xdr:rowOff>152400</xdr:rowOff>
        </xdr:from>
        <xdr:to>
          <xdr:col>11</xdr:col>
          <xdr:colOff>292100</xdr:colOff>
          <xdr:row>46</xdr:row>
          <xdr:rowOff>165100</xdr:rowOff>
        </xdr:to>
        <xdr:sp macro="" textlink="">
          <xdr:nvSpPr>
            <xdr:cNvPr id="76597" name="Option Button 821" hidden="1">
              <a:extLst>
                <a:ext uri="{63B3BB69-23CF-44E3-9099-C40C66FF867C}">
                  <a14:compatExt spid="_x0000_s76597"/>
                </a:ext>
                <a:ext uri="{FF2B5EF4-FFF2-40B4-BE49-F238E27FC236}">
                  <a16:creationId xmlns:a16="http://schemas.microsoft.com/office/drawing/2014/main" id="{00000000-0008-0000-0300-00003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46</xdr:row>
          <xdr:rowOff>139700</xdr:rowOff>
        </xdr:from>
        <xdr:to>
          <xdr:col>11</xdr:col>
          <xdr:colOff>292100</xdr:colOff>
          <xdr:row>47</xdr:row>
          <xdr:rowOff>165100</xdr:rowOff>
        </xdr:to>
        <xdr:sp macro="" textlink="">
          <xdr:nvSpPr>
            <xdr:cNvPr id="76598" name="Option Button 822" hidden="1">
              <a:extLst>
                <a:ext uri="{63B3BB69-23CF-44E3-9099-C40C66FF867C}">
                  <a14:compatExt spid="_x0000_s76598"/>
                </a:ext>
                <a:ext uri="{FF2B5EF4-FFF2-40B4-BE49-F238E27FC236}">
                  <a16:creationId xmlns:a16="http://schemas.microsoft.com/office/drawing/2014/main" id="{00000000-0008-0000-0300-00003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48</xdr:row>
          <xdr:rowOff>0</xdr:rowOff>
        </xdr:from>
        <xdr:to>
          <xdr:col>11</xdr:col>
          <xdr:colOff>292100</xdr:colOff>
          <xdr:row>49</xdr:row>
          <xdr:rowOff>0</xdr:rowOff>
        </xdr:to>
        <xdr:sp macro="" textlink="">
          <xdr:nvSpPr>
            <xdr:cNvPr id="76599" name="Option Button 823" hidden="1">
              <a:extLst>
                <a:ext uri="{63B3BB69-23CF-44E3-9099-C40C66FF867C}">
                  <a14:compatExt spid="_x0000_s76599"/>
                </a:ext>
                <a:ext uri="{FF2B5EF4-FFF2-40B4-BE49-F238E27FC236}">
                  <a16:creationId xmlns:a16="http://schemas.microsoft.com/office/drawing/2014/main" id="{00000000-0008-0000-0300-00003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49</xdr:row>
          <xdr:rowOff>0</xdr:rowOff>
        </xdr:from>
        <xdr:to>
          <xdr:col>11</xdr:col>
          <xdr:colOff>292100</xdr:colOff>
          <xdr:row>50</xdr:row>
          <xdr:rowOff>0</xdr:rowOff>
        </xdr:to>
        <xdr:sp macro="" textlink="">
          <xdr:nvSpPr>
            <xdr:cNvPr id="76600" name="Option Button 824" hidden="1">
              <a:extLst>
                <a:ext uri="{63B3BB69-23CF-44E3-9099-C40C66FF867C}">
                  <a14:compatExt spid="_x0000_s76600"/>
                </a:ext>
                <a:ext uri="{FF2B5EF4-FFF2-40B4-BE49-F238E27FC236}">
                  <a16:creationId xmlns:a16="http://schemas.microsoft.com/office/drawing/2014/main" id="{00000000-0008-0000-0300-00003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50</xdr:row>
          <xdr:rowOff>0</xdr:rowOff>
        </xdr:from>
        <xdr:to>
          <xdr:col>11</xdr:col>
          <xdr:colOff>292100</xdr:colOff>
          <xdr:row>51</xdr:row>
          <xdr:rowOff>0</xdr:rowOff>
        </xdr:to>
        <xdr:sp macro="" textlink="">
          <xdr:nvSpPr>
            <xdr:cNvPr id="76601" name="Option Button 825" hidden="1">
              <a:extLst>
                <a:ext uri="{63B3BB69-23CF-44E3-9099-C40C66FF867C}">
                  <a14:compatExt spid="_x0000_s76601"/>
                </a:ext>
                <a:ext uri="{FF2B5EF4-FFF2-40B4-BE49-F238E27FC236}">
                  <a16:creationId xmlns:a16="http://schemas.microsoft.com/office/drawing/2014/main" id="{00000000-0008-0000-0300-00003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51</xdr:row>
          <xdr:rowOff>0</xdr:rowOff>
        </xdr:from>
        <xdr:to>
          <xdr:col>11</xdr:col>
          <xdr:colOff>292100</xdr:colOff>
          <xdr:row>52</xdr:row>
          <xdr:rowOff>0</xdr:rowOff>
        </xdr:to>
        <xdr:sp macro="" textlink="">
          <xdr:nvSpPr>
            <xdr:cNvPr id="76602" name="Option Button 826" hidden="1">
              <a:extLst>
                <a:ext uri="{63B3BB69-23CF-44E3-9099-C40C66FF867C}">
                  <a14:compatExt spid="_x0000_s76602"/>
                </a:ext>
                <a:ext uri="{FF2B5EF4-FFF2-40B4-BE49-F238E27FC236}">
                  <a16:creationId xmlns:a16="http://schemas.microsoft.com/office/drawing/2014/main" id="{00000000-0008-0000-0300-00003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52</xdr:row>
          <xdr:rowOff>0</xdr:rowOff>
        </xdr:from>
        <xdr:to>
          <xdr:col>11</xdr:col>
          <xdr:colOff>292100</xdr:colOff>
          <xdr:row>53</xdr:row>
          <xdr:rowOff>38100</xdr:rowOff>
        </xdr:to>
        <xdr:sp macro="" textlink="">
          <xdr:nvSpPr>
            <xdr:cNvPr id="76605" name="Option Button 829" hidden="1">
              <a:extLst>
                <a:ext uri="{63B3BB69-23CF-44E3-9099-C40C66FF867C}">
                  <a14:compatExt spid="_x0000_s76605"/>
                </a:ext>
                <a:ext uri="{FF2B5EF4-FFF2-40B4-BE49-F238E27FC236}">
                  <a16:creationId xmlns:a16="http://schemas.microsoft.com/office/drawing/2014/main" id="{00000000-0008-0000-0300-00003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53</xdr:row>
          <xdr:rowOff>0</xdr:rowOff>
        </xdr:from>
        <xdr:to>
          <xdr:col>11</xdr:col>
          <xdr:colOff>292100</xdr:colOff>
          <xdr:row>54</xdr:row>
          <xdr:rowOff>50800</xdr:rowOff>
        </xdr:to>
        <xdr:sp macro="" textlink="">
          <xdr:nvSpPr>
            <xdr:cNvPr id="76606" name="Option Button 830" hidden="1">
              <a:extLst>
                <a:ext uri="{63B3BB69-23CF-44E3-9099-C40C66FF867C}">
                  <a14:compatExt spid="_x0000_s76606"/>
                </a:ext>
                <a:ext uri="{FF2B5EF4-FFF2-40B4-BE49-F238E27FC236}">
                  <a16:creationId xmlns:a16="http://schemas.microsoft.com/office/drawing/2014/main" id="{00000000-0008-0000-0300-00003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54</xdr:row>
          <xdr:rowOff>0</xdr:rowOff>
        </xdr:from>
        <xdr:to>
          <xdr:col>11</xdr:col>
          <xdr:colOff>292100</xdr:colOff>
          <xdr:row>55</xdr:row>
          <xdr:rowOff>50800</xdr:rowOff>
        </xdr:to>
        <xdr:sp macro="" textlink="">
          <xdr:nvSpPr>
            <xdr:cNvPr id="76607" name="Option Button 831" hidden="1">
              <a:extLst>
                <a:ext uri="{63B3BB69-23CF-44E3-9099-C40C66FF867C}">
                  <a14:compatExt spid="_x0000_s76607"/>
                </a:ext>
                <a:ext uri="{FF2B5EF4-FFF2-40B4-BE49-F238E27FC236}">
                  <a16:creationId xmlns:a16="http://schemas.microsoft.com/office/drawing/2014/main" id="{00000000-0008-0000-0300-00003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DCEF03D1-71F4-6545-8B7D-31756BD65375}"/>
            </a:ext>
            <a:ext uri="{147F2762-F138-4A5C-976F-8EAC2B608ADB}">
              <a16:predDERef xmlns:a16="http://schemas.microsoft.com/office/drawing/2014/main" pred="{9C4DCDF0-8E31-407E-A985-8E938F4B5335}"/>
            </a:ext>
          </a:extLst>
        </xdr:cNvPr>
        <xdr:cNvCxnSpPr>
          <a:cxnSpLocks/>
        </xdr:cNvCxnSpPr>
      </xdr:nvCxnSpPr>
      <xdr:spPr bwMode="auto">
        <a:xfrm flipH="1" flipV="1">
          <a:off x="86162515" y="502920"/>
          <a:ext cx="0" cy="117087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826F9313-24B6-0A46-845A-DD70A2E8FD7D}"/>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02920"/>
          <a:ext cx="0" cy="117151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754EEFEB-648B-9F49-9F66-731CD913060B}"/>
            </a:ext>
            <a:ext uri="{147F2762-F138-4A5C-976F-8EAC2B608ADB}">
              <a16:predDERef xmlns:a16="http://schemas.microsoft.com/office/drawing/2014/main" pred="{7105836B-CA5D-4C9F-9583-F6CF0707D7B2}"/>
            </a:ext>
          </a:extLst>
        </xdr:cNvPr>
        <xdr:cNvCxnSpPr>
          <a:cxnSpLocks/>
        </xdr:cNvCxnSpPr>
      </xdr:nvCxnSpPr>
      <xdr:spPr bwMode="auto">
        <a:xfrm flipH="1" flipV="1">
          <a:off x="18700115" y="504825"/>
          <a:ext cx="0" cy="117062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17639</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753A3BB5-5A53-224F-BEDA-D5B17100E32F}"/>
            </a:ext>
            <a:ext uri="{147F2762-F138-4A5C-976F-8EAC2B608ADB}">
              <a16:predDERef xmlns:a16="http://schemas.microsoft.com/office/drawing/2014/main" pred="{00000000-0008-0000-0100-00003A000000}"/>
            </a:ext>
          </a:extLst>
        </xdr:cNvPr>
        <xdr:cNvCxnSpPr>
          <a:cxnSpLocks/>
        </xdr:cNvCxnSpPr>
      </xdr:nvCxnSpPr>
      <xdr:spPr>
        <a:xfrm>
          <a:off x="53659809" y="3814939"/>
          <a:ext cx="0" cy="1217051"/>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C4CEEBAD-5CB5-7E4F-875D-372433016BA2}"/>
            </a:ext>
            <a:ext uri="{147F2762-F138-4A5C-976F-8EAC2B608ADB}">
              <a16:predDERef xmlns:a16="http://schemas.microsoft.com/office/drawing/2014/main" pred="{B18F45A7-0A0D-4DE6-8DCC-0EDF5AA0ADBF}"/>
            </a:ext>
          </a:extLst>
        </xdr:cNvPr>
        <xdr:cNvCxnSpPr>
          <a:cxnSpLocks/>
        </xdr:cNvCxnSpPr>
      </xdr:nvCxnSpPr>
      <xdr:spPr>
        <a:xfrm flipH="1">
          <a:off x="73964800" y="11061700"/>
          <a:ext cx="0" cy="6699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FF7D673D-EF5C-0641-9794-CD732DA41842}"/>
            </a:ext>
            <a:ext uri="{147F2762-F138-4A5C-976F-8EAC2B608ADB}">
              <a16:predDERef xmlns:a16="http://schemas.microsoft.com/office/drawing/2014/main" pred="{ECFE47E9-CB7C-4608-A2FF-27EBB34DBFE3}"/>
            </a:ext>
          </a:extLst>
        </xdr:cNvPr>
        <xdr:cNvSpPr/>
      </xdr:nvSpPr>
      <xdr:spPr bwMode="auto">
        <a:xfrm>
          <a:off x="47963747" y="9140824"/>
          <a:ext cx="13157085" cy="2647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70556</xdr:colOff>
      <xdr:row>28</xdr:row>
      <xdr:rowOff>76200</xdr:rowOff>
    </xdr:from>
    <xdr:to>
      <xdr:col>97</xdr:col>
      <xdr:colOff>0</xdr:colOff>
      <xdr:row>29</xdr:row>
      <xdr:rowOff>141111</xdr:rowOff>
    </xdr:to>
    <xdr:sp macro="" textlink="">
      <xdr:nvSpPr>
        <xdr:cNvPr id="8" name="Rectángulo redondeado 11">
          <a:extLst>
            <a:ext uri="{FF2B5EF4-FFF2-40B4-BE49-F238E27FC236}">
              <a16:creationId xmlns:a16="http://schemas.microsoft.com/office/drawing/2014/main" id="{85FE4BAC-1AA3-6646-9154-6CED5FFA9784}"/>
            </a:ext>
            <a:ext uri="{147F2762-F138-4A5C-976F-8EAC2B608ADB}">
              <a16:predDERef xmlns:a16="http://schemas.microsoft.com/office/drawing/2014/main" pred="{B1E8A08A-0BB8-4810-A994-69ECFBBBB86B}"/>
            </a:ext>
          </a:extLst>
        </xdr:cNvPr>
        <xdr:cNvSpPr/>
      </xdr:nvSpPr>
      <xdr:spPr bwMode="auto">
        <a:xfrm>
          <a:off x="53715356" y="4699000"/>
          <a:ext cx="25126244" cy="230011"/>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99FF31-DB5C-D04E-AB38-DD7B1BD96579}"/>
            </a:ext>
            <a:ext uri="{147F2762-F138-4A5C-976F-8EAC2B608ADB}">
              <a16:predDERef xmlns:a16="http://schemas.microsoft.com/office/drawing/2014/main" pred="{F73D94E5-85D5-42E3-B373-82CF5C1421D6}"/>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1CEDD58A-76ED-D74F-A9C2-75FBF96DE89E}"/>
            </a:ext>
            <a:ext uri="{147F2762-F138-4A5C-976F-8EAC2B608ADB}">
              <a16:predDERef xmlns:a16="http://schemas.microsoft.com/office/drawing/2014/main" pred="{286AB426-4BC2-4A13-9074-CC65685BE19D}"/>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EE3433-733E-1641-B6C0-D4AFCC93F17D}"/>
            </a:ext>
            <a:ext uri="{147F2762-F138-4A5C-976F-8EAC2B608ADB}">
              <a16:predDERef xmlns:a16="http://schemas.microsoft.com/office/drawing/2014/main" pred="{5A5713F4-4BDE-4859-B621-774AFE0AF62F}"/>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7BAB0D8-9F30-4846-AC38-C5F1F67FDEEA}"/>
            </a:ext>
            <a:ext uri="{147F2762-F138-4A5C-976F-8EAC2B608ADB}">
              <a16:predDERef xmlns:a16="http://schemas.microsoft.com/office/drawing/2014/main" pred="{B73DFB89-70CA-40B7-BC87-3448FCFF1155}"/>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57DC070F-62B9-BC4C-96B1-AFA1F22E1E8A}"/>
            </a:ext>
            <a:ext uri="{147F2762-F138-4A5C-976F-8EAC2B608ADB}">
              <a16:predDERef xmlns:a16="http://schemas.microsoft.com/office/drawing/2014/main" pred="{78461A6D-B028-408C-84EB-D8F1B30B37CE}"/>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CB034143-DB70-0F4A-AF41-8112B2757369}"/>
            </a:ext>
            <a:ext uri="{147F2762-F138-4A5C-976F-8EAC2B608ADB}">
              <a16:predDERef xmlns:a16="http://schemas.microsoft.com/office/drawing/2014/main" pred="{A6FC9433-28EB-4C1B-84B1-21EE93925DA7}"/>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38C148EE-5CB4-D944-AB2D-8F6D59F07CED}"/>
            </a:ext>
            <a:ext uri="{147F2762-F138-4A5C-976F-8EAC2B608ADB}">
              <a16:predDERef xmlns:a16="http://schemas.microsoft.com/office/drawing/2014/main" pred="{6EB7FA2B-827D-42BA-AB64-747C74D63A21}"/>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2C01F81F-A9A9-4949-825A-D4962DC7F705}"/>
            </a:ext>
            <a:ext uri="{147F2762-F138-4A5C-976F-8EAC2B608ADB}">
              <a16:predDERef xmlns:a16="http://schemas.microsoft.com/office/drawing/2014/main" pred="{63978082-A7FC-48EA-A7BF-1164C33EC0C0}"/>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A52AC6F3-22AE-C040-B5BA-5744885007F0}"/>
            </a:ext>
            <a:ext uri="{147F2762-F138-4A5C-976F-8EAC2B608ADB}">
              <a16:predDERef xmlns:a16="http://schemas.microsoft.com/office/drawing/2014/main" pred="{2B492F46-51CB-429F-827B-A7DBC3EAA36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60290734-FB0E-7448-9415-48875309DF3E}"/>
            </a:ext>
            <a:ext uri="{147F2762-F138-4A5C-976F-8EAC2B608ADB}">
              <a16:predDERef xmlns:a16="http://schemas.microsoft.com/office/drawing/2014/main" pred="{84ED2C32-2C48-46C8-B02A-B2CBC6D15BE1}"/>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24FF492F-CAB1-B04A-8080-9883EBABFE19}"/>
            </a:ext>
            <a:ext uri="{147F2762-F138-4A5C-976F-8EAC2B608ADB}">
              <a16:predDERef xmlns:a16="http://schemas.microsoft.com/office/drawing/2014/main" pred="{0B4FE376-EBC9-4BDC-AE9B-27F2E88EEF4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F8EB2A09-AA29-9746-8539-DC0B65C8D7A3}"/>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33400"/>
          <a:ext cx="0" cy="117125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4223D8CE-A5E1-A24B-ACB5-68097A89C025}"/>
            </a:ext>
            <a:ext uri="{147F2762-F138-4A5C-976F-8EAC2B608ADB}">
              <a16:predDERef xmlns:a16="http://schemas.microsoft.com/office/drawing/2014/main" pred="{0CB09FA7-D543-41D8-BF34-860189C555B8}"/>
            </a:ext>
          </a:extLst>
        </xdr:cNvPr>
        <xdr:cNvCxnSpPr>
          <a:cxnSpLocks/>
        </xdr:cNvCxnSpPr>
      </xdr:nvCxnSpPr>
      <xdr:spPr>
        <a:xfrm>
          <a:off x="73964800" y="7776634"/>
          <a:ext cx="0" cy="13207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92B75F0D-264C-AA42-BFC4-978644CBAB25}"/>
            </a:ext>
            <a:ext uri="{147F2762-F138-4A5C-976F-8EAC2B608ADB}">
              <a16:predDERef xmlns:a16="http://schemas.microsoft.com/office/drawing/2014/main" pred="{B1E8A08A-0BB8-4810-A994-69ECFBBBB86B}"/>
            </a:ext>
          </a:extLst>
        </xdr:cNvPr>
        <xdr:cNvCxnSpPr>
          <a:cxnSpLocks/>
        </xdr:cNvCxnSpPr>
      </xdr:nvCxnSpPr>
      <xdr:spPr>
        <a:xfrm>
          <a:off x="79051150" y="8118475"/>
          <a:ext cx="9525" cy="13017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3C7A1716-3320-CE4E-A8EB-157865810F12}"/>
            </a:ext>
            <a:ext uri="{147F2762-F138-4A5C-976F-8EAC2B608ADB}">
              <a16:predDERef xmlns:a16="http://schemas.microsoft.com/office/drawing/2014/main" pred="{B18F45A7-0A0D-4DE6-8DCC-0EDF5AA0ADBF}"/>
            </a:ext>
          </a:extLst>
        </xdr:cNvPr>
        <xdr:cNvCxnSpPr>
          <a:cxnSpLocks/>
        </xdr:cNvCxnSpPr>
      </xdr:nvCxnSpPr>
      <xdr:spPr>
        <a:xfrm flipV="1">
          <a:off x="58521600" y="5156200"/>
          <a:ext cx="0" cy="49180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5396</xdr:colOff>
      <xdr:row>20</xdr:row>
      <xdr:rowOff>158750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C29FA5D4-CC25-8444-9ADE-0C4F60DF9D4D}"/>
            </a:ext>
            <a:ext uri="{147F2762-F138-4A5C-976F-8EAC2B608ADB}">
              <a16:predDERef xmlns:a16="http://schemas.microsoft.com/office/drawing/2014/main" pred="{AA573EAB-59EE-4B08-B6A2-5ED52169D76B}"/>
            </a:ext>
          </a:extLst>
        </xdr:cNvPr>
        <xdr:cNvCxnSpPr>
          <a:cxnSpLocks/>
        </xdr:cNvCxnSpPr>
      </xdr:nvCxnSpPr>
      <xdr:spPr>
        <a:xfrm>
          <a:off x="47960596" y="3460750"/>
          <a:ext cx="14695" cy="56578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41FCB195-E776-0045-A697-909FD4A5CFA0}"/>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27A069CF-3F64-2443-89C7-A3B31D03883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F2D416CD-C585-614E-B32D-3940756864F2}"/>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21BCCB37-1F1C-BE41-9AA5-2A88D4DE47E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D3754073-52C5-EE45-B0B7-2B21A622BF5E}"/>
            </a:ext>
            <a:ext uri="{147F2762-F138-4A5C-976F-8EAC2B608ADB}">
              <a16:predDERef xmlns:a16="http://schemas.microsoft.com/office/drawing/2014/main" pred="{9C0259C5-2CB9-42BA-90DD-E18476E08AC4}"/>
            </a:ext>
          </a:extLst>
        </xdr:cNvPr>
        <xdr:cNvSpPr/>
      </xdr:nvSpPr>
      <xdr:spPr bwMode="auto">
        <a:xfrm>
          <a:off x="39127641" y="2754842"/>
          <a:ext cx="6439959" cy="2211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24CA8E36-7C99-EE43-A4BE-C13A6B19F57A}"/>
            </a:ext>
            <a:ext uri="{147F2762-F138-4A5C-976F-8EAC2B608ADB}">
              <a16:predDERef xmlns:a16="http://schemas.microsoft.com/office/drawing/2014/main" pred="{00000000-0008-0000-0000-00000E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DDFBD855-BBDA-6146-9F32-8A58A6CFCE30}"/>
            </a:ext>
            <a:ext uri="{147F2762-F138-4A5C-976F-8EAC2B608ADB}">
              <a16:predDERef xmlns:a16="http://schemas.microsoft.com/office/drawing/2014/main" pred="{00000000-0008-0000-0000-000052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53541FC3-0269-8E45-8F68-A851EC57DA91}"/>
            </a:ext>
            <a:ext uri="{147F2762-F138-4A5C-976F-8EAC2B608ADB}">
              <a16:predDERef xmlns:a16="http://schemas.microsoft.com/office/drawing/2014/main" pred="{00000000-0008-0000-0000-000050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69D627F3-E8DB-4046-A1CB-6B021F26668C}"/>
            </a:ext>
            <a:ext uri="{147F2762-F138-4A5C-976F-8EAC2B608ADB}">
              <a16:predDERef xmlns:a16="http://schemas.microsoft.com/office/drawing/2014/main" pred="{00000000-0008-0000-0000-000051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8A4E3D65-AEFF-B442-9950-B5DE233A90C0}"/>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0E2C8047-4572-7D4D-9F18-81DC0022C76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AAD89D87-763A-7B4D-8F75-E1755E11B3B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646CA7CA-8C8C-8A43-A228-491F9A9E62FB}"/>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27A0A7E1-EA5B-FB4E-8AD3-E71983B1D0A2}"/>
            </a:ext>
            <a:ext uri="{147F2762-F138-4A5C-976F-8EAC2B608ADB}">
              <a16:predDERef xmlns:a16="http://schemas.microsoft.com/office/drawing/2014/main" pred="{66AB60BB-B961-4419-9FFA-3D4B3D5F61BB}"/>
            </a:ext>
          </a:extLst>
        </xdr:cNvPr>
        <xdr:cNvSpPr/>
      </xdr:nvSpPr>
      <xdr:spPr bwMode="auto">
        <a:xfrm>
          <a:off x="19716750" y="1854200"/>
          <a:ext cx="9734550" cy="2413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50B020B9-EB58-7B40-8CED-604CB241FADF}"/>
            </a:ext>
            <a:ext uri="{147F2762-F138-4A5C-976F-8EAC2B608ADB}">
              <a16:predDERef xmlns:a16="http://schemas.microsoft.com/office/drawing/2014/main" pred="{00000000-0008-0000-0000-000040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3E9263A4-C5BA-914B-9869-A181DBE3FEC6}"/>
            </a:ext>
            <a:ext uri="{147F2762-F138-4A5C-976F-8EAC2B608ADB}">
              <a16:predDERef xmlns:a16="http://schemas.microsoft.com/office/drawing/2014/main" pred="{00000000-0008-0000-0000-000044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ECDC13B6-324E-EE4C-99C9-CC091B603E08}"/>
            </a:ext>
            <a:ext uri="{147F2762-F138-4A5C-976F-8EAC2B608ADB}">
              <a16:predDERef xmlns:a16="http://schemas.microsoft.com/office/drawing/2014/main" pred="{00000000-0008-0000-0000-000046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8864B7CD-6E7C-1F49-A1F1-BA01E9565AEE}"/>
            </a:ext>
            <a:ext uri="{147F2762-F138-4A5C-976F-8EAC2B608ADB}">
              <a16:predDERef xmlns:a16="http://schemas.microsoft.com/office/drawing/2014/main" pred="{00000000-0008-0000-0200-000009000000}"/>
            </a:ext>
          </a:extLst>
        </xdr:cNvPr>
        <xdr:cNvSpPr/>
      </xdr:nvSpPr>
      <xdr:spPr bwMode="auto">
        <a:xfrm>
          <a:off x="30128676" y="1995624"/>
          <a:ext cx="8939723" cy="2578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9F1460AA-4999-CB4B-9451-FB54B09EE357}"/>
            </a:ext>
            <a:ext uri="{147F2762-F138-4A5C-976F-8EAC2B608ADB}">
              <a16:predDERef xmlns:a16="http://schemas.microsoft.com/office/drawing/2014/main" pred="{00000000-0008-0000-0000-00003A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6AD09865-B62F-9944-AB8F-B96CAB402BD3}"/>
            </a:ext>
            <a:ext uri="{147F2762-F138-4A5C-976F-8EAC2B608ADB}">
              <a16:predDERef xmlns:a16="http://schemas.microsoft.com/office/drawing/2014/main" pred="{00000000-0008-0000-0000-000022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5EEDCC-9653-4343-9B9A-07F8C5ADAAF4}"/>
            </a:ext>
            <a:ext uri="{147F2762-F138-4A5C-976F-8EAC2B608ADB}">
              <a16:predDERef xmlns:a16="http://schemas.microsoft.com/office/drawing/2014/main" pred="{00000000-0008-0000-0000-000023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0E16E942-2438-B340-8947-417B196F97FF}"/>
            </a:ext>
            <a:ext uri="{147F2762-F138-4A5C-976F-8EAC2B608ADB}">
              <a16:predDERef xmlns:a16="http://schemas.microsoft.com/office/drawing/2014/main" pred="{00000000-0008-0000-0000-000025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176F347E-9EE7-4741-AE18-2D172D36F547}"/>
            </a:ext>
            <a:ext uri="{147F2762-F138-4A5C-976F-8EAC2B608ADB}">
              <a16:predDERef xmlns:a16="http://schemas.microsoft.com/office/drawing/2014/main" pred="{9C4DCDF0-8E31-407E-A985-8E938F4B5335}"/>
            </a:ext>
          </a:extLst>
        </xdr:cNvPr>
        <xdr:cNvCxnSpPr>
          <a:cxnSpLocks/>
        </xdr:cNvCxnSpPr>
      </xdr:nvCxnSpPr>
      <xdr:spPr>
        <a:xfrm>
          <a:off x="39014400" y="2486025"/>
          <a:ext cx="0" cy="4857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69629CE-F18A-2F47-99CF-880D14488A85}"/>
            </a:ext>
            <a:ext uri="{147F2762-F138-4A5C-976F-8EAC2B608ADB}">
              <a16:predDERef xmlns:a16="http://schemas.microsoft.com/office/drawing/2014/main" pred="{A5CF1BE8-1DAF-4D97-84AE-5F054D5DAF8D}"/>
            </a:ext>
          </a:extLst>
        </xdr:cNvPr>
        <xdr:cNvCxnSpPr>
          <a:cxnSpLocks/>
        </xdr:cNvCxnSpPr>
      </xdr:nvCxnSpPr>
      <xdr:spPr>
        <a:xfrm flipV="1">
          <a:off x="61169550" y="5610225"/>
          <a:ext cx="0" cy="4117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5721D29A-0299-294B-A2E9-AA9012B08195}"/>
            </a:ext>
          </a:extLst>
        </xdr:cNvPr>
        <xdr:cNvSpPr/>
      </xdr:nvSpPr>
      <xdr:spPr bwMode="auto">
        <a:xfrm>
          <a:off x="64239093" y="1005634"/>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99AA9682-820B-EF43-B61B-1038B0BA33F0}"/>
            </a:ext>
          </a:extLst>
        </xdr:cNvPr>
        <xdr:cNvSpPr/>
      </xdr:nvSpPr>
      <xdr:spPr bwMode="auto">
        <a:xfrm>
          <a:off x="67487595" y="837835"/>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8E644BAA-9E0C-5840-9BEF-AED4D5E73816}"/>
            </a:ext>
          </a:extLst>
        </xdr:cNvPr>
        <xdr:cNvSpPr/>
      </xdr:nvSpPr>
      <xdr:spPr bwMode="auto">
        <a:xfrm>
          <a:off x="38235316"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CE7134FB-CC25-C743-90C0-C5DC4A71FB05}"/>
            </a:ext>
          </a:extLst>
        </xdr:cNvPr>
        <xdr:cNvSpPr/>
      </xdr:nvSpPr>
      <xdr:spPr bwMode="auto">
        <a:xfrm>
          <a:off x="29278332"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AE353D27-BB0E-7D4D-A0EE-E06C3846AEEA}"/>
            </a:ext>
          </a:extLst>
        </xdr:cNvPr>
        <xdr:cNvSpPr/>
      </xdr:nvSpPr>
      <xdr:spPr bwMode="auto">
        <a:xfrm>
          <a:off x="52029989"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494D725C-D102-984D-9F98-64901645481A}"/>
            </a:ext>
          </a:extLst>
        </xdr:cNvPr>
        <xdr:cNvSpPr/>
      </xdr:nvSpPr>
      <xdr:spPr bwMode="auto">
        <a:xfrm>
          <a:off x="78084095" y="860565"/>
          <a:ext cx="761865" cy="1374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26AB55BB-90BF-404A-AF8B-20B7929460B9}"/>
            </a:ext>
          </a:extLst>
        </xdr:cNvPr>
        <xdr:cNvSpPr/>
      </xdr:nvSpPr>
      <xdr:spPr bwMode="auto">
        <a:xfrm>
          <a:off x="69120368" y="1002738"/>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69C4EAF6-1342-044C-B084-AA129C822720}"/>
            </a:ext>
          </a:extLst>
        </xdr:cNvPr>
        <xdr:cNvSpPr/>
      </xdr:nvSpPr>
      <xdr:spPr bwMode="auto">
        <a:xfrm>
          <a:off x="1041898" y="826496"/>
          <a:ext cx="8745569" cy="7440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oneCellAnchor>
    <xdr:from>
      <xdr:col>2</xdr:col>
      <xdr:colOff>67732</xdr:colOff>
      <xdr:row>0</xdr:row>
      <xdr:rowOff>135466</xdr:rowOff>
    </xdr:from>
    <xdr:ext cx="2843767" cy="548216"/>
    <xdr:pic>
      <xdr:nvPicPr>
        <xdr:cNvPr id="57" name="Picture 56">
          <a:extLst>
            <a:ext uri="{FF2B5EF4-FFF2-40B4-BE49-F238E27FC236}">
              <a16:creationId xmlns:a16="http://schemas.microsoft.com/office/drawing/2014/main" id="{B206BC70-CDB3-B64A-9F1B-0A3A525ED9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693332" y="135466"/>
          <a:ext cx="2843767" cy="548216"/>
        </a:xfrm>
        <a:prstGeom prst="rect">
          <a:avLst/>
        </a:prstGeom>
      </xdr:spPr>
    </xdr:pic>
    <xdr:clientData/>
  </xdr:one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BD88614-82EE-D94F-8B62-FA3A86962B2C}"/>
            </a:ext>
          </a:extLst>
        </xdr:cNvPr>
        <xdr:cNvSpPr/>
      </xdr:nvSpPr>
      <xdr:spPr bwMode="auto">
        <a:xfrm>
          <a:off x="333585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B9EEED3A-0417-0A42-B815-72303DF1B53B}"/>
            </a:ext>
          </a:extLst>
        </xdr:cNvPr>
        <xdr:cNvSpPr/>
      </xdr:nvSpPr>
      <xdr:spPr bwMode="auto">
        <a:xfrm>
          <a:off x="40673716" y="6855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75E939BB-350D-224C-8886-6194EB74C1F6}"/>
            </a:ext>
          </a:extLst>
        </xdr:cNvPr>
        <xdr:cNvSpPr/>
      </xdr:nvSpPr>
      <xdr:spPr bwMode="auto">
        <a:xfrm>
          <a:off x="471761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E071455-11BB-644F-BFE9-B485F024E1E6}"/>
            </a:ext>
          </a:extLst>
        </xdr:cNvPr>
        <xdr:cNvSpPr/>
      </xdr:nvSpPr>
      <xdr:spPr bwMode="auto">
        <a:xfrm>
          <a:off x="71560116" y="8506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D605A40C-2E5B-2844-A6C3-520886459EB3}"/>
            </a:ext>
          </a:extLst>
        </xdr:cNvPr>
        <xdr:cNvGrpSpPr/>
      </xdr:nvGrpSpPr>
      <xdr:grpSpPr>
        <a:xfrm>
          <a:off x="20914783" y="1340412"/>
          <a:ext cx="229057" cy="4169030"/>
          <a:chOff x="36572714" y="1086829"/>
          <a:chExt cx="233247" cy="3872791"/>
        </a:xfrm>
      </xdr:grpSpPr>
      <xdr:cxnSp macro="">
        <xdr:nvCxnSpPr>
          <xdr:cNvPr id="63" name="Straight Connector 62">
            <a:extLst>
              <a:ext uri="{FF2B5EF4-FFF2-40B4-BE49-F238E27FC236}">
                <a16:creationId xmlns:a16="http://schemas.microsoft.com/office/drawing/2014/main" id="{BDF70E7E-D173-CAB0-B486-32D9568258D6}"/>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8A7D4662-62F5-F9BF-6926-186979F9252B}"/>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C3A1D66D-D439-2D44-ABD2-13CFFFCB52D3}"/>
            </a:ext>
          </a:extLst>
        </xdr:cNvPr>
        <xdr:cNvGrpSpPr/>
      </xdr:nvGrpSpPr>
      <xdr:grpSpPr>
        <a:xfrm>
          <a:off x="21980684" y="1143685"/>
          <a:ext cx="194436" cy="4403393"/>
          <a:chOff x="37136512" y="612106"/>
          <a:chExt cx="225172" cy="4384608"/>
        </a:xfrm>
      </xdr:grpSpPr>
      <xdr:cxnSp macro="">
        <xdr:nvCxnSpPr>
          <xdr:cNvPr id="66" name="Straight Connector 65">
            <a:extLst>
              <a:ext uri="{FF2B5EF4-FFF2-40B4-BE49-F238E27FC236}">
                <a16:creationId xmlns:a16="http://schemas.microsoft.com/office/drawing/2014/main" id="{3312AD48-9DE4-084F-14A4-9F0281FDF3D2}"/>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30B57797-2032-CF46-40E5-6C6E1B57DAB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92136</xdr:colOff>
      <xdr:row>57</xdr:row>
      <xdr:rowOff>130511</xdr:rowOff>
    </xdr:from>
    <xdr:to>
      <xdr:col>35</xdr:col>
      <xdr:colOff>56925</xdr:colOff>
      <xdr:row>63</xdr:row>
      <xdr:rowOff>178299</xdr:rowOff>
    </xdr:to>
    <xdr:pic>
      <xdr:nvPicPr>
        <xdr:cNvPr id="68" name="Picture 75">
          <a:extLst>
            <a:ext uri="{FF2B5EF4-FFF2-40B4-BE49-F238E27FC236}">
              <a16:creationId xmlns:a16="http://schemas.microsoft.com/office/drawing/2014/main" id="{84885B84-3382-2A4C-8AF4-407D624A3148}"/>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20412136" y="9541211"/>
          <a:ext cx="8092789" cy="1025688"/>
        </a:xfrm>
        <a:prstGeom prst="rect">
          <a:avLst/>
        </a:prstGeom>
        <a:ln>
          <a:solidFill>
            <a:srgbClr val="5A487A"/>
          </a:solidFill>
        </a:ln>
      </xdr:spPr>
    </xdr:pic>
    <xdr:clientData/>
  </xdr:twoCellAnchor>
  <xdr:twoCellAnchor>
    <xdr:from>
      <xdr:col>25</xdr:col>
      <xdr:colOff>96408</xdr:colOff>
      <xdr:row>50</xdr:row>
      <xdr:rowOff>35402</xdr:rowOff>
    </xdr:from>
    <xdr:to>
      <xdr:col>35</xdr:col>
      <xdr:colOff>46809</xdr:colOff>
      <xdr:row>56</xdr:row>
      <xdr:rowOff>107577</xdr:rowOff>
    </xdr:to>
    <xdr:pic>
      <xdr:nvPicPr>
        <xdr:cNvPr id="69" name="Picture 68">
          <a:extLst>
            <a:ext uri="{FF2B5EF4-FFF2-40B4-BE49-F238E27FC236}">
              <a16:creationId xmlns:a16="http://schemas.microsoft.com/office/drawing/2014/main" id="{0D2D3725-1126-A44F-B344-9F2ACE501386}"/>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20416408" y="8290402"/>
          <a:ext cx="8078401" cy="1062775"/>
        </a:xfrm>
        <a:prstGeom prst="rect">
          <a:avLst/>
        </a:prstGeom>
        <a:ln>
          <a:solidFill>
            <a:srgbClr val="5A487A"/>
          </a:solidFill>
        </a:ln>
      </xdr:spPr>
    </xdr:pic>
    <xdr:clientData/>
  </xdr:twoCellAnchor>
  <xdr:twoCellAnchor>
    <xdr:from>
      <xdr:col>25</xdr:col>
      <xdr:colOff>113367</xdr:colOff>
      <xdr:row>42</xdr:row>
      <xdr:rowOff>170933</xdr:rowOff>
    </xdr:from>
    <xdr:to>
      <xdr:col>35</xdr:col>
      <xdr:colOff>59895</xdr:colOff>
      <xdr:row>49</xdr:row>
      <xdr:rowOff>25221</xdr:rowOff>
    </xdr:to>
    <xdr:pic>
      <xdr:nvPicPr>
        <xdr:cNvPr id="70" name="Picture 69">
          <a:extLst>
            <a:ext uri="{FF2B5EF4-FFF2-40B4-BE49-F238E27FC236}">
              <a16:creationId xmlns:a16="http://schemas.microsoft.com/office/drawing/2014/main" id="{E71DA515-67D3-7B4B-8D48-D21DF284967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20433367" y="7105133"/>
          <a:ext cx="8074528" cy="1009988"/>
        </a:xfrm>
        <a:prstGeom prst="rect">
          <a:avLst/>
        </a:prstGeom>
        <a:ln>
          <a:solidFill>
            <a:srgbClr val="5A487A"/>
          </a:solidFill>
        </a:ln>
      </xdr:spPr>
    </xdr:pic>
    <xdr:clientData/>
  </xdr:twoCellAnchor>
  <xdr:twoCellAnchor>
    <xdr:from>
      <xdr:col>25</xdr:col>
      <xdr:colOff>130421</xdr:colOff>
      <xdr:row>33</xdr:row>
      <xdr:rowOff>128993</xdr:rowOff>
    </xdr:from>
    <xdr:to>
      <xdr:col>35</xdr:col>
      <xdr:colOff>55348</xdr:colOff>
      <xdr:row>41</xdr:row>
      <xdr:rowOff>182216</xdr:rowOff>
    </xdr:to>
    <xdr:pic>
      <xdr:nvPicPr>
        <xdr:cNvPr id="71" name="Picture 70">
          <a:extLst>
            <a:ext uri="{FF2B5EF4-FFF2-40B4-BE49-F238E27FC236}">
              <a16:creationId xmlns:a16="http://schemas.microsoft.com/office/drawing/2014/main" id="{9285B569-F06D-2747-B9E4-228BE5FEAE1C}"/>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20450421" y="5577293"/>
          <a:ext cx="8052927" cy="1361323"/>
        </a:xfrm>
        <a:prstGeom prst="rect">
          <a:avLst/>
        </a:prstGeom>
        <a:ln>
          <a:solidFill>
            <a:srgbClr val="5A487A"/>
          </a:solidFill>
        </a:ln>
      </xdr:spPr>
    </xdr:pic>
    <xdr:clientData/>
  </xdr:twoCellAnchor>
  <xdr:twoCellAnchor>
    <xdr:from>
      <xdr:col>25</xdr:col>
      <xdr:colOff>135650</xdr:colOff>
      <xdr:row>23</xdr:row>
      <xdr:rowOff>170896</xdr:rowOff>
    </xdr:from>
    <xdr:to>
      <xdr:col>35</xdr:col>
      <xdr:colOff>9108</xdr:colOff>
      <xdr:row>32</xdr:row>
      <xdr:rowOff>118940</xdr:rowOff>
    </xdr:to>
    <xdr:pic>
      <xdr:nvPicPr>
        <xdr:cNvPr id="72" name="Picture 28">
          <a:extLst>
            <a:ext uri="{FF2B5EF4-FFF2-40B4-BE49-F238E27FC236}">
              <a16:creationId xmlns:a16="http://schemas.microsoft.com/office/drawing/2014/main" id="{F886EE83-8783-974D-98BE-771B643C43B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20455650" y="3968196"/>
          <a:ext cx="8001458" cy="1433944"/>
        </a:xfrm>
        <a:prstGeom prst="rect">
          <a:avLst/>
        </a:prstGeom>
        <a:ln>
          <a:solidFill>
            <a:srgbClr val="5A487A"/>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146</xdr:col>
      <xdr:colOff>220692</xdr:colOff>
      <xdr:row>114</xdr:row>
      <xdr:rowOff>40968</xdr:rowOff>
    </xdr:to>
    <xdr:pic>
      <xdr:nvPicPr>
        <xdr:cNvPr id="3" name="Picture 2">
          <a:extLst>
            <a:ext uri="{FF2B5EF4-FFF2-40B4-BE49-F238E27FC236}">
              <a16:creationId xmlns:a16="http://schemas.microsoft.com/office/drawing/2014/main" id="{0490A2E8-5C45-C2DD-69BA-64D8BA0D4EDB}"/>
            </a:ext>
          </a:extLst>
        </xdr:cNvPr>
        <xdr:cNvPicPr>
          <a:picLocks noChangeAspect="1"/>
        </xdr:cNvPicPr>
      </xdr:nvPicPr>
      <xdr:blipFill rotWithShape="1">
        <a:blip xmlns:r="http://schemas.openxmlformats.org/officeDocument/2006/relationships" r:embed="rId1"/>
        <a:srcRect l="1600" t="4033" r="2129" b="21637"/>
        <a:stretch/>
      </xdr:blipFill>
      <xdr:spPr>
        <a:xfrm>
          <a:off x="0" y="0"/>
          <a:ext cx="38147510" cy="230741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69</xdr:col>
      <xdr:colOff>230525</xdr:colOff>
      <xdr:row>28</xdr:row>
      <xdr:rowOff>8852</xdr:rowOff>
    </xdr:from>
    <xdr:to>
      <xdr:col>100</xdr:col>
      <xdr:colOff>192425</xdr:colOff>
      <xdr:row>29</xdr:row>
      <xdr:rowOff>85052</xdr:rowOff>
    </xdr:to>
    <xdr:sp macro="" textlink="">
      <xdr:nvSpPr>
        <xdr:cNvPr id="8" name="Rectángulo redondeado 11">
          <a:extLst>
            <a:ext uri="{FF2B5EF4-FFF2-40B4-BE49-F238E27FC236}">
              <a16:creationId xmlns:a16="http://schemas.microsoft.com/office/drawing/2014/main" id="{C78A5E6F-31F1-0A46-B711-DE9C48E28C48}"/>
            </a:ext>
            <a:ext uri="{147F2762-F138-4A5C-976F-8EAC2B608ADB}">
              <a16:predDERef xmlns:a16="http://schemas.microsoft.com/office/drawing/2014/main" pred="{B1E8A08A-0BB8-4810-A994-69ECFBBBB86B}"/>
            </a:ext>
          </a:extLst>
        </xdr:cNvPr>
        <xdr:cNvSpPr/>
      </xdr:nvSpPr>
      <xdr:spPr bwMode="auto">
        <a:xfrm>
          <a:off x="18818707" y="5396731"/>
          <a:ext cx="8313112" cy="2686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108</xdr:col>
      <xdr:colOff>249945</xdr:colOff>
      <xdr:row>3</xdr:row>
      <xdr:rowOff>40184</xdr:rowOff>
    </xdr:from>
    <xdr:to>
      <xdr:col>108</xdr:col>
      <xdr:colOff>249945</xdr:colOff>
      <xdr:row>74</xdr:row>
      <xdr:rowOff>9264</xdr:rowOff>
    </xdr:to>
    <xdr:cxnSp macro="">
      <xdr:nvCxnSpPr>
        <xdr:cNvPr id="2" name="Straight Arrow Connector 53">
          <a:extLst>
            <a:ext uri="{FF2B5EF4-FFF2-40B4-BE49-F238E27FC236}">
              <a16:creationId xmlns:a16="http://schemas.microsoft.com/office/drawing/2014/main" id="{76DDE280-6F11-8845-B8C3-D36D67A2D7F5}"/>
            </a:ext>
            <a:ext uri="{147F2762-F138-4A5C-976F-8EAC2B608ADB}">
              <a16:predDERef xmlns:a16="http://schemas.microsoft.com/office/drawing/2014/main" pred="{9C4DCDF0-8E31-407E-A985-8E938F4B5335}"/>
            </a:ext>
          </a:extLst>
        </xdr:cNvPr>
        <xdr:cNvCxnSpPr>
          <a:cxnSpLocks/>
        </xdr:cNvCxnSpPr>
      </xdr:nvCxnSpPr>
      <xdr:spPr bwMode="auto">
        <a:xfrm flipH="1" flipV="1">
          <a:off x="28385330" y="626338"/>
          <a:ext cx="0" cy="1384138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105</xdr:col>
      <xdr:colOff>2768</xdr:colOff>
      <xdr:row>3</xdr:row>
      <xdr:rowOff>7620</xdr:rowOff>
    </xdr:from>
    <xdr:to>
      <xdr:col>105</xdr:col>
      <xdr:colOff>2768</xdr:colOff>
      <xdr:row>73</xdr:row>
      <xdr:rowOff>191135</xdr:rowOff>
    </xdr:to>
    <xdr:cxnSp macro="">
      <xdr:nvCxnSpPr>
        <xdr:cNvPr id="3" name="Straight Arrow Connector 205">
          <a:extLst>
            <a:ext uri="{FF2B5EF4-FFF2-40B4-BE49-F238E27FC236}">
              <a16:creationId xmlns:a16="http://schemas.microsoft.com/office/drawing/2014/main" id="{DCC990CF-2F47-644E-81B0-41CCBCE06DB0}"/>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3774"/>
          <a:ext cx="0" cy="1386043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2EB76F46-98F1-8441-8329-2CE0A40005FA}"/>
            </a:ext>
            <a:ext uri="{147F2762-F138-4A5C-976F-8EAC2B608ADB}">
              <a16:predDERef xmlns:a16="http://schemas.microsoft.com/office/drawing/2014/main" pred="{7105836B-CA5D-4C9F-9583-F6CF0707D7B2}"/>
            </a:ext>
          </a:extLst>
        </xdr:cNvPr>
        <xdr:cNvCxnSpPr>
          <a:cxnSpLocks/>
        </xdr:cNvCxnSpPr>
      </xdr:nvCxnSpPr>
      <xdr:spPr bwMode="auto">
        <a:xfrm flipH="1" flipV="1">
          <a:off x="61398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69</xdr:col>
      <xdr:colOff>255539</xdr:colOff>
      <xdr:row>28</xdr:row>
      <xdr:rowOff>43487</xdr:rowOff>
    </xdr:from>
    <xdr:to>
      <xdr:col>69</xdr:col>
      <xdr:colOff>255539</xdr:colOff>
      <xdr:row>30</xdr:row>
      <xdr:rowOff>88611</xdr:rowOff>
    </xdr:to>
    <xdr:cxnSp macro="">
      <xdr:nvCxnSpPr>
        <xdr:cNvPr id="5" name="Straight Arrow Connector 55">
          <a:extLst>
            <a:ext uri="{FF2B5EF4-FFF2-40B4-BE49-F238E27FC236}">
              <a16:creationId xmlns:a16="http://schemas.microsoft.com/office/drawing/2014/main" id="{2F8EE94B-798F-BC4B-B168-D41C0ABB0739}"/>
            </a:ext>
            <a:ext uri="{147F2762-F138-4A5C-976F-8EAC2B608ADB}">
              <a16:predDERef xmlns:a16="http://schemas.microsoft.com/office/drawing/2014/main" pred="{00000000-0008-0000-0100-00003A000000}"/>
            </a:ext>
          </a:extLst>
        </xdr:cNvPr>
        <xdr:cNvCxnSpPr>
          <a:cxnSpLocks/>
        </xdr:cNvCxnSpPr>
      </xdr:nvCxnSpPr>
      <xdr:spPr>
        <a:xfrm>
          <a:off x="18843721" y="5431366"/>
          <a:ext cx="0" cy="429972"/>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EBC4D318-0EA4-A24F-BF23-5C9DBD5CEB82}"/>
            </a:ext>
            <a:ext uri="{147F2762-F138-4A5C-976F-8EAC2B608ADB}">
              <a16:predDERef xmlns:a16="http://schemas.microsoft.com/office/drawing/2014/main" pred="{B18F45A7-0A0D-4DE6-8DCC-0EDF5AA0ADBF}"/>
            </a:ext>
          </a:extLst>
        </xdr:cNvPr>
        <xdr:cNvCxnSpPr>
          <a:cxnSpLocks/>
        </xdr:cNvCxnSpPr>
      </xdr:nvCxnSpPr>
      <xdr:spPr>
        <a:xfrm flipH="1">
          <a:off x="242697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28200A44-2F09-3348-A57C-B370240295DA}"/>
            </a:ext>
            <a:ext uri="{147F2762-F138-4A5C-976F-8EAC2B608ADB}">
              <a16:predDERef xmlns:a16="http://schemas.microsoft.com/office/drawing/2014/main" pred="{ECFE47E9-CB7C-4608-A2FF-27EBB34DBFE3}"/>
            </a:ext>
          </a:extLst>
        </xdr:cNvPr>
        <xdr:cNvSpPr/>
      </xdr:nvSpPr>
      <xdr:spPr bwMode="auto">
        <a:xfrm>
          <a:off x="157438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6B4E2F5A-090B-2A4F-A866-1C2854667676}"/>
            </a:ext>
            <a:ext uri="{147F2762-F138-4A5C-976F-8EAC2B608ADB}">
              <a16:predDERef xmlns:a16="http://schemas.microsoft.com/office/drawing/2014/main" pred="{F73D94E5-85D5-42E3-B373-82CF5C1421D6}"/>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A6D9101F-6654-1D4B-909A-F4B914002B4D}"/>
            </a:ext>
            <a:ext uri="{147F2762-F138-4A5C-976F-8EAC2B608ADB}">
              <a16:predDERef xmlns:a16="http://schemas.microsoft.com/office/drawing/2014/main" pred="{286AB426-4BC2-4A13-9074-CC65685BE19D}"/>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C6066AF5-C8C8-494E-82AA-41A8E422E5A3}"/>
            </a:ext>
            <a:ext uri="{147F2762-F138-4A5C-976F-8EAC2B608ADB}">
              <a16:predDERef xmlns:a16="http://schemas.microsoft.com/office/drawing/2014/main" pred="{5A5713F4-4BDE-4859-B621-774AFE0AF62F}"/>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37E61C84-5013-0D4C-A395-CE8402EB325B}"/>
            </a:ext>
            <a:ext uri="{147F2762-F138-4A5C-976F-8EAC2B608ADB}">
              <a16:predDERef xmlns:a16="http://schemas.microsoft.com/office/drawing/2014/main" pred="{B73DFB89-70CA-40B7-BC87-3448FCFF1155}"/>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388D6E7-E6AC-0740-A98D-31963687E706}"/>
            </a:ext>
            <a:ext uri="{147F2762-F138-4A5C-976F-8EAC2B608ADB}">
              <a16:predDERef xmlns:a16="http://schemas.microsoft.com/office/drawing/2014/main" pred="{78461A6D-B028-408C-84EB-D8F1B30B37CE}"/>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0C2C390A-39D4-C04F-93DC-B5450486ECCD}"/>
            </a:ext>
            <a:ext uri="{147F2762-F138-4A5C-976F-8EAC2B608ADB}">
              <a16:predDERef xmlns:a16="http://schemas.microsoft.com/office/drawing/2014/main" pred="{A6FC9433-28EB-4C1B-84B1-21EE93925DA7}"/>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128F7CED-AA78-344F-BA09-AB7410F0B01C}"/>
            </a:ext>
            <a:ext uri="{147F2762-F138-4A5C-976F-8EAC2B608ADB}">
              <a16:predDERef xmlns:a16="http://schemas.microsoft.com/office/drawing/2014/main" pred="{6EB7FA2B-827D-42BA-AB64-747C74D63A21}"/>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FA35CD5E-7B0A-7F44-A0FE-ADB7B3CB66BD}"/>
            </a:ext>
            <a:ext uri="{147F2762-F138-4A5C-976F-8EAC2B608ADB}">
              <a16:predDERef xmlns:a16="http://schemas.microsoft.com/office/drawing/2014/main" pred="{63978082-A7FC-48EA-A7BF-1164C33EC0C0}"/>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35FDD2C2-59EC-2F4E-AE92-6A29381C5623}"/>
            </a:ext>
            <a:ext uri="{147F2762-F138-4A5C-976F-8EAC2B608ADB}">
              <a16:predDERef xmlns:a16="http://schemas.microsoft.com/office/drawing/2014/main" pred="{2B492F46-51CB-429F-827B-A7DBC3EAA36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EC46C1CE-5B12-1746-9494-25604922C1CF}"/>
            </a:ext>
            <a:ext uri="{147F2762-F138-4A5C-976F-8EAC2B608ADB}">
              <a16:predDERef xmlns:a16="http://schemas.microsoft.com/office/drawing/2014/main" pred="{84ED2C32-2C48-46C8-B02A-B2CBC6D15BE1}"/>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B35FB60D-5195-1F4C-A536-76E6AE765415}"/>
            </a:ext>
            <a:ext uri="{147F2762-F138-4A5C-976F-8EAC2B608ADB}">
              <a16:predDERef xmlns:a16="http://schemas.microsoft.com/office/drawing/2014/main" pred="{0B4FE376-EBC9-4BDC-AE9B-27F2E88EEF4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105</xdr:col>
      <xdr:colOff>2768</xdr:colOff>
      <xdr:row>3</xdr:row>
      <xdr:rowOff>5536</xdr:rowOff>
    </xdr:from>
    <xdr:to>
      <xdr:col>105</xdr:col>
      <xdr:colOff>2768</xdr:colOff>
      <xdr:row>73</xdr:row>
      <xdr:rowOff>191396</xdr:rowOff>
    </xdr:to>
    <xdr:cxnSp macro="">
      <xdr:nvCxnSpPr>
        <xdr:cNvPr id="20" name="Straight Arrow Connector 205">
          <a:extLst>
            <a:ext uri="{FF2B5EF4-FFF2-40B4-BE49-F238E27FC236}">
              <a16:creationId xmlns:a16="http://schemas.microsoft.com/office/drawing/2014/main" id="{60CB2CEF-9609-0541-8362-87705AFF5E13}"/>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1690"/>
          <a:ext cx="0" cy="13862783"/>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94</xdr:col>
      <xdr:colOff>9621</xdr:colOff>
      <xdr:row>47</xdr:row>
      <xdr:rowOff>16934</xdr:rowOff>
    </xdr:from>
    <xdr:to>
      <xdr:col>94</xdr:col>
      <xdr:colOff>9621</xdr:colOff>
      <xdr:row>55</xdr:row>
      <xdr:rowOff>16933</xdr:rowOff>
    </xdr:to>
    <xdr:cxnSp macro="">
      <xdr:nvCxnSpPr>
        <xdr:cNvPr id="21" name="Straight Arrow Connector 57">
          <a:extLst>
            <a:ext uri="{FF2B5EF4-FFF2-40B4-BE49-F238E27FC236}">
              <a16:creationId xmlns:a16="http://schemas.microsoft.com/office/drawing/2014/main" id="{AAAB2728-C9CA-C944-9A29-D00BF4DF67FA}"/>
            </a:ext>
            <a:ext uri="{147F2762-F138-4A5C-976F-8EAC2B608ADB}">
              <a16:predDERef xmlns:a16="http://schemas.microsoft.com/office/drawing/2014/main" pred="{0CB09FA7-D543-41D8-BF34-860189C555B8}"/>
            </a:ext>
          </a:extLst>
        </xdr:cNvPr>
        <xdr:cNvCxnSpPr>
          <a:cxnSpLocks/>
        </xdr:cNvCxnSpPr>
      </xdr:nvCxnSpPr>
      <xdr:spPr>
        <a:xfrm>
          <a:off x="25332651" y="9060873"/>
          <a:ext cx="0" cy="153939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100</xdr:col>
      <xdr:colOff>228792</xdr:colOff>
      <xdr:row>48</xdr:row>
      <xdr:rowOff>182514</xdr:rowOff>
    </xdr:from>
    <xdr:to>
      <xdr:col>100</xdr:col>
      <xdr:colOff>238317</xdr:colOff>
      <xdr:row>56</xdr:row>
      <xdr:rowOff>163464</xdr:rowOff>
    </xdr:to>
    <xdr:cxnSp macro="">
      <xdr:nvCxnSpPr>
        <xdr:cNvPr id="22" name="Straight Arrow Connector 57">
          <a:extLst>
            <a:ext uri="{FF2B5EF4-FFF2-40B4-BE49-F238E27FC236}">
              <a16:creationId xmlns:a16="http://schemas.microsoft.com/office/drawing/2014/main" id="{B788E5F8-ED36-9043-BCB2-AAE5290D33E0}"/>
            </a:ext>
            <a:ext uri="{147F2762-F138-4A5C-976F-8EAC2B608ADB}">
              <a16:predDERef xmlns:a16="http://schemas.microsoft.com/office/drawing/2014/main" pred="{B1E8A08A-0BB8-4810-A994-69ECFBBBB86B}"/>
            </a:ext>
          </a:extLst>
        </xdr:cNvPr>
        <xdr:cNvCxnSpPr>
          <a:cxnSpLocks/>
        </xdr:cNvCxnSpPr>
      </xdr:nvCxnSpPr>
      <xdr:spPr>
        <a:xfrm>
          <a:off x="27168186" y="9418878"/>
          <a:ext cx="9525" cy="1520344"/>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0DB7556C-4016-2C4D-B678-694C56A9C736}"/>
            </a:ext>
            <a:ext uri="{147F2762-F138-4A5C-976F-8EAC2B608ADB}">
              <a16:predDERef xmlns:a16="http://schemas.microsoft.com/office/drawing/2014/main" pred="{B18F45A7-0A0D-4DE6-8DCC-0EDF5AA0ADBF}"/>
            </a:ext>
          </a:extLst>
        </xdr:cNvPr>
        <xdr:cNvCxnSpPr>
          <a:cxnSpLocks/>
        </xdr:cNvCxnSpPr>
      </xdr:nvCxnSpPr>
      <xdr:spPr>
        <a:xfrm flipV="1">
          <a:off x="192024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5318</xdr:colOff>
      <xdr:row>20</xdr:row>
      <xdr:rowOff>118534</xdr:rowOff>
    </xdr:from>
    <xdr:to>
      <xdr:col>59</xdr:col>
      <xdr:colOff>20975</xdr:colOff>
      <xdr:row>57</xdr:row>
      <xdr:rowOff>50800</xdr:rowOff>
    </xdr:to>
    <xdr:cxnSp macro="">
      <xdr:nvCxnSpPr>
        <xdr:cNvPr id="24" name="Straight Arrow Connector 56">
          <a:extLst>
            <a:ext uri="{FF2B5EF4-FFF2-40B4-BE49-F238E27FC236}">
              <a16:creationId xmlns:a16="http://schemas.microsoft.com/office/drawing/2014/main" id="{875D651B-02C9-B146-A9FC-4711C887D756}"/>
            </a:ext>
            <a:ext uri="{147F2762-F138-4A5C-976F-8EAC2B608ADB}">
              <a16:predDERef xmlns:a16="http://schemas.microsoft.com/office/drawing/2014/main" pred="{AA573EAB-59EE-4B08-B6A2-5ED52169D76B}"/>
            </a:ext>
          </a:extLst>
        </xdr:cNvPr>
        <xdr:cNvCxnSpPr>
          <a:cxnSpLocks/>
        </xdr:cNvCxnSpPr>
      </xdr:nvCxnSpPr>
      <xdr:spPr>
        <a:xfrm>
          <a:off x="15990385" y="3843867"/>
          <a:ext cx="15657" cy="682413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DE91C226-F3B9-774C-89C6-67CBFC3303FE}"/>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0CA84467-7894-CB49-B562-898216889FBD}"/>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591C458F-23DB-A44A-B894-8E58E0DBF283}"/>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BBA7D19D-9A38-0344-B57E-81712B013292}"/>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55515</xdr:colOff>
      <xdr:row>16</xdr:row>
      <xdr:rowOff>55515</xdr:rowOff>
    </xdr:from>
    <xdr:to>
      <xdr:col>52</xdr:col>
      <xdr:colOff>96213</xdr:colOff>
      <xdr:row>17</xdr:row>
      <xdr:rowOff>111607</xdr:rowOff>
    </xdr:to>
    <xdr:sp macro="" textlink="">
      <xdr:nvSpPr>
        <xdr:cNvPr id="29" name="Rectángulo redondeado 11">
          <a:extLst>
            <a:ext uri="{FF2B5EF4-FFF2-40B4-BE49-F238E27FC236}">
              <a16:creationId xmlns:a16="http://schemas.microsoft.com/office/drawing/2014/main" id="{E1F5FA99-EA55-7147-AA48-98BD432C8110}"/>
            </a:ext>
            <a:ext uri="{147F2762-F138-4A5C-976F-8EAC2B608ADB}">
              <a16:predDERef xmlns:a16="http://schemas.microsoft.com/office/drawing/2014/main" pred="{9C0259C5-2CB9-42BA-90DD-E18476E08AC4}"/>
            </a:ext>
          </a:extLst>
        </xdr:cNvPr>
        <xdr:cNvSpPr/>
      </xdr:nvSpPr>
      <xdr:spPr bwMode="auto">
        <a:xfrm>
          <a:off x="12986424" y="3134303"/>
          <a:ext cx="1118274" cy="248516"/>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6CB13B4C-28FF-BF4B-9442-3260CE131832}"/>
            </a:ext>
            <a:ext uri="{147F2762-F138-4A5C-976F-8EAC2B608ADB}">
              <a16:predDERef xmlns:a16="http://schemas.microsoft.com/office/drawing/2014/main" pred="{00000000-0008-0000-0000-00000E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C2CCB6D5-7EC4-064E-ADA6-3E5C6D4A87A5}"/>
            </a:ext>
            <a:ext uri="{147F2762-F138-4A5C-976F-8EAC2B608ADB}">
              <a16:predDERef xmlns:a16="http://schemas.microsoft.com/office/drawing/2014/main" pred="{00000000-0008-0000-0000-000052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3D138532-7845-D445-8F4C-7E549176AE7B}"/>
            </a:ext>
            <a:ext uri="{147F2762-F138-4A5C-976F-8EAC2B608ADB}">
              <a16:predDERef xmlns:a16="http://schemas.microsoft.com/office/drawing/2014/main" pred="{00000000-0008-0000-0000-000050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0EAD94C2-4172-B845-830F-BA0653A4E848}"/>
            </a:ext>
            <a:ext uri="{147F2762-F138-4A5C-976F-8EAC2B608ADB}">
              <a16:predDERef xmlns:a16="http://schemas.microsoft.com/office/drawing/2014/main" pred="{00000000-0008-0000-0000-000051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171CC271-AC57-994F-A299-2BAD1B5F5C66}"/>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B64DD04B-EE03-E740-9695-611D3A1B6ECB}"/>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B4212414-7C3C-144F-8C40-12F8100C565C}"/>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4E5C9945-4EAA-D543-ADED-ED48A92F25D8}"/>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4BB8C927-1DC6-7B4C-A227-7E4A0599F4AF}"/>
            </a:ext>
            <a:ext uri="{147F2762-F138-4A5C-976F-8EAC2B608ADB}">
              <a16:predDERef xmlns:a16="http://schemas.microsoft.com/office/drawing/2014/main" pred="{66AB60BB-B961-4419-9FFA-3D4B3D5F61BB}"/>
            </a:ext>
          </a:extLst>
        </xdr:cNvPr>
        <xdr:cNvSpPr/>
      </xdr:nvSpPr>
      <xdr:spPr bwMode="auto">
        <a:xfrm>
          <a:off x="66103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D9DCCD0D-6A6A-2F49-81C1-A0E72DCFDE63}"/>
            </a:ext>
            <a:ext uri="{147F2762-F138-4A5C-976F-8EAC2B608ADB}">
              <a16:predDERef xmlns:a16="http://schemas.microsoft.com/office/drawing/2014/main" pred="{00000000-0008-0000-0000-000040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A3CFB0CA-B284-D541-9022-16545FC43F41}"/>
            </a:ext>
            <a:ext uri="{147F2762-F138-4A5C-976F-8EAC2B608ADB}">
              <a16:predDERef xmlns:a16="http://schemas.microsoft.com/office/drawing/2014/main" pred="{00000000-0008-0000-0000-000044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310F6F7B-5CF2-284A-8B3F-5E257B762126}"/>
            </a:ext>
            <a:ext uri="{147F2762-F138-4A5C-976F-8EAC2B608ADB}">
              <a16:predDERef xmlns:a16="http://schemas.microsoft.com/office/drawing/2014/main" pred="{00000000-0008-0000-0000-000046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1FC45FED-4A66-7E4E-94CA-E756A61FC3EF}"/>
            </a:ext>
            <a:ext uri="{147F2762-F138-4A5C-976F-8EAC2B608ADB}">
              <a16:predDERef xmlns:a16="http://schemas.microsoft.com/office/drawing/2014/main" pred="{00000000-0008-0000-0200-000009000000}"/>
            </a:ext>
          </a:extLst>
        </xdr:cNvPr>
        <xdr:cNvSpPr/>
      </xdr:nvSpPr>
      <xdr:spPr bwMode="auto">
        <a:xfrm>
          <a:off x="99229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47367151-D5BE-D54C-AF1E-FF8E29DA14CD}"/>
            </a:ext>
            <a:ext uri="{147F2762-F138-4A5C-976F-8EAC2B608ADB}">
              <a16:predDERef xmlns:a16="http://schemas.microsoft.com/office/drawing/2014/main" pred="{00000000-0008-0000-0000-00003A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DF9368BA-DF19-974E-B506-BE2BE8900C15}"/>
            </a:ext>
            <a:ext uri="{147F2762-F138-4A5C-976F-8EAC2B608ADB}">
              <a16:predDERef xmlns:a16="http://schemas.microsoft.com/office/drawing/2014/main" pred="{00000000-0008-0000-0000-000022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9F43E2A3-382A-0141-B092-897D5F7BD6BA}"/>
            </a:ext>
            <a:ext uri="{147F2762-F138-4A5C-976F-8EAC2B608ADB}">
              <a16:predDERef xmlns:a16="http://schemas.microsoft.com/office/drawing/2014/main" pred="{00000000-0008-0000-0000-000023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427F2F44-D782-B940-B2AF-B8E9C31FF0A2}"/>
            </a:ext>
            <a:ext uri="{147F2762-F138-4A5C-976F-8EAC2B608ADB}">
              <a16:predDERef xmlns:a16="http://schemas.microsoft.com/office/drawing/2014/main" pred="{00000000-0008-0000-0000-000025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30303D38-56AC-2B48-BBCF-CDEA9DEBDDF6}"/>
            </a:ext>
            <a:ext uri="{147F2762-F138-4A5C-976F-8EAC2B608ADB}">
              <a16:predDERef xmlns:a16="http://schemas.microsoft.com/office/drawing/2014/main" pred="{9C4DCDF0-8E31-407E-A985-8E938F4B5335}"/>
            </a:ext>
          </a:extLst>
        </xdr:cNvPr>
        <xdr:cNvCxnSpPr>
          <a:cxnSpLocks/>
        </xdr:cNvCxnSpPr>
      </xdr:nvCxnSpPr>
      <xdr:spPr>
        <a:xfrm>
          <a:off x="128016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A9B645C-0FA1-C543-8A09-9FA41C13F796}"/>
            </a:ext>
            <a:ext uri="{147F2762-F138-4A5C-976F-8EAC2B608ADB}">
              <a16:predDERef xmlns:a16="http://schemas.microsoft.com/office/drawing/2014/main" pred="{A5CF1BE8-1DAF-4D97-84AE-5F054D5DAF8D}"/>
            </a:ext>
          </a:extLst>
        </xdr:cNvPr>
        <xdr:cNvCxnSpPr>
          <a:cxnSpLocks/>
        </xdr:cNvCxnSpPr>
      </xdr:nvCxnSpPr>
      <xdr:spPr>
        <a:xfrm flipV="1">
          <a:off x="202120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3393434F-E110-4D45-879C-CD4E0B30E929}"/>
            </a:ext>
          </a:extLst>
        </xdr:cNvPr>
        <xdr:cNvSpPr/>
      </xdr:nvSpPr>
      <xdr:spPr bwMode="auto">
        <a:xfrm>
          <a:off x="21310014" y="1169579"/>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82</xdr:col>
      <xdr:colOff>25195</xdr:colOff>
      <xdr:row>5</xdr:row>
      <xdr:rowOff>12335</xdr:rowOff>
    </xdr:from>
    <xdr:to>
      <xdr:col>82</xdr:col>
      <xdr:colOff>210278</xdr:colOff>
      <xdr:row>5</xdr:row>
      <xdr:rowOff>173546</xdr:rowOff>
    </xdr:to>
    <xdr:sp macro="" textlink="">
      <xdr:nvSpPr>
        <xdr:cNvPr id="50" name="Diamond 59">
          <a:extLst>
            <a:ext uri="{FF2B5EF4-FFF2-40B4-BE49-F238E27FC236}">
              <a16:creationId xmlns:a16="http://schemas.microsoft.com/office/drawing/2014/main" id="{EC6AA87B-7BEC-A744-9CBF-E383C405DD54}"/>
            </a:ext>
          </a:extLst>
        </xdr:cNvPr>
        <xdr:cNvSpPr/>
      </xdr:nvSpPr>
      <xdr:spPr bwMode="auto">
        <a:xfrm>
          <a:off x="221612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27C98373-282A-5F40-BBF8-FA549564C767}"/>
            </a:ext>
          </a:extLst>
        </xdr:cNvPr>
        <xdr:cNvSpPr/>
      </xdr:nvSpPr>
      <xdr:spPr bwMode="auto">
        <a:xfrm>
          <a:off x="125686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3FFC4969-91EC-8B48-851B-0CB6318FEDD7}"/>
            </a:ext>
          </a:extLst>
        </xdr:cNvPr>
        <xdr:cNvSpPr/>
      </xdr:nvSpPr>
      <xdr:spPr bwMode="auto">
        <a:xfrm>
          <a:off x="96187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10789</xdr:colOff>
      <xdr:row>5</xdr:row>
      <xdr:rowOff>17533</xdr:rowOff>
    </xdr:from>
    <xdr:to>
      <xdr:col>69</xdr:col>
      <xdr:colOff>195872</xdr:colOff>
      <xdr:row>5</xdr:row>
      <xdr:rowOff>178744</xdr:rowOff>
    </xdr:to>
    <xdr:sp macro="" textlink="">
      <xdr:nvSpPr>
        <xdr:cNvPr id="53" name="Diamond 59">
          <a:extLst>
            <a:ext uri="{FF2B5EF4-FFF2-40B4-BE49-F238E27FC236}">
              <a16:creationId xmlns:a16="http://schemas.microsoft.com/office/drawing/2014/main" id="{F98FB470-AB47-8245-85B2-D38DA1B4BFEA}"/>
            </a:ext>
          </a:extLst>
        </xdr:cNvPr>
        <xdr:cNvSpPr/>
      </xdr:nvSpPr>
      <xdr:spPr bwMode="auto">
        <a:xfrm>
          <a:off x="18060183" y="97965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99</xdr:col>
      <xdr:colOff>55295</xdr:colOff>
      <xdr:row>5</xdr:row>
      <xdr:rowOff>35065</xdr:rowOff>
    </xdr:from>
    <xdr:to>
      <xdr:col>100</xdr:col>
      <xdr:colOff>4360</xdr:colOff>
      <xdr:row>6</xdr:row>
      <xdr:rowOff>7462</xdr:rowOff>
    </xdr:to>
    <xdr:sp macro="" textlink="">
      <xdr:nvSpPr>
        <xdr:cNvPr id="54" name="Diamond 59">
          <a:extLst>
            <a:ext uri="{FF2B5EF4-FFF2-40B4-BE49-F238E27FC236}">
              <a16:creationId xmlns:a16="http://schemas.microsoft.com/office/drawing/2014/main" id="{F04D3F18-2CB9-D140-999C-4C592133DA5E}"/>
            </a:ext>
          </a:extLst>
        </xdr:cNvPr>
        <xdr:cNvSpPr/>
      </xdr:nvSpPr>
      <xdr:spPr bwMode="auto">
        <a:xfrm>
          <a:off x="256584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305CFC13-E037-1740-B7A3-C19B689D5936}"/>
            </a:ext>
          </a:extLst>
        </xdr:cNvPr>
        <xdr:cNvSpPr/>
      </xdr:nvSpPr>
      <xdr:spPr bwMode="auto">
        <a:xfrm>
          <a:off x="227018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99D33D84-14D7-F446-9610-626852CFA3FE}"/>
            </a:ext>
          </a:extLst>
        </xdr:cNvPr>
        <xdr:cNvSpPr/>
      </xdr:nvSpPr>
      <xdr:spPr bwMode="auto">
        <a:xfrm>
          <a:off x="495798" y="953496"/>
          <a:ext cx="2738469" cy="8456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editAs="oneCell">
    <xdr:from>
      <xdr:col>2</xdr:col>
      <xdr:colOff>67732</xdr:colOff>
      <xdr:row>0</xdr:row>
      <xdr:rowOff>135466</xdr:rowOff>
    </xdr:from>
    <xdr:to>
      <xdr:col>13</xdr:col>
      <xdr:colOff>1083</xdr:colOff>
      <xdr:row>3</xdr:row>
      <xdr:rowOff>101599</xdr:rowOff>
    </xdr:to>
    <xdr:pic>
      <xdr:nvPicPr>
        <xdr:cNvPr id="57" name="Picture 56">
          <a:extLst>
            <a:ext uri="{FF2B5EF4-FFF2-40B4-BE49-F238E27FC236}">
              <a16:creationId xmlns:a16="http://schemas.microsoft.com/office/drawing/2014/main" id="{96DB4CED-BB89-BE4F-B658-437F34060DB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01132" y="135466"/>
          <a:ext cx="2867051" cy="537633"/>
        </a:xfrm>
        <a:prstGeom prst="rect">
          <a:avLst/>
        </a:prstGeom>
      </xdr:spPr>
    </xdr:pic>
    <xdr:clientData/>
  </xdr:twoCellAnchor>
  <xdr:twoCellAnchor>
    <xdr:from>
      <xdr:col>39</xdr:col>
      <xdr:colOff>33716</xdr:colOff>
      <xdr:row>6</xdr:row>
      <xdr:rowOff>25153</xdr:rowOff>
    </xdr:from>
    <xdr:to>
      <xdr:col>39</xdr:col>
      <xdr:colOff>218799</xdr:colOff>
      <xdr:row>6</xdr:row>
      <xdr:rowOff>186364</xdr:rowOff>
    </xdr:to>
    <xdr:sp macro="" textlink="">
      <xdr:nvSpPr>
        <xdr:cNvPr id="58" name="Diamond 59">
          <a:extLst>
            <a:ext uri="{FF2B5EF4-FFF2-40B4-BE49-F238E27FC236}">
              <a16:creationId xmlns:a16="http://schemas.microsoft.com/office/drawing/2014/main" id="{E5CFBC60-33C6-A044-944D-F43423D54558}"/>
            </a:ext>
          </a:extLst>
        </xdr:cNvPr>
        <xdr:cNvSpPr/>
      </xdr:nvSpPr>
      <xdr:spPr bwMode="auto">
        <a:xfrm>
          <a:off x="109684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46</xdr:col>
      <xdr:colOff>33716</xdr:colOff>
      <xdr:row>4</xdr:row>
      <xdr:rowOff>25153</xdr:rowOff>
    </xdr:from>
    <xdr:to>
      <xdr:col>46</xdr:col>
      <xdr:colOff>218799</xdr:colOff>
      <xdr:row>4</xdr:row>
      <xdr:rowOff>186364</xdr:rowOff>
    </xdr:to>
    <xdr:sp macro="" textlink="">
      <xdr:nvSpPr>
        <xdr:cNvPr id="59" name="Diamond 59">
          <a:extLst>
            <a:ext uri="{FF2B5EF4-FFF2-40B4-BE49-F238E27FC236}">
              <a16:creationId xmlns:a16="http://schemas.microsoft.com/office/drawing/2014/main" id="{AC245CC6-4E3A-4346-8618-17A00790488B}"/>
            </a:ext>
          </a:extLst>
        </xdr:cNvPr>
        <xdr:cNvSpPr/>
      </xdr:nvSpPr>
      <xdr:spPr bwMode="auto">
        <a:xfrm>
          <a:off x="13368716" y="787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57</xdr:col>
      <xdr:colOff>33716</xdr:colOff>
      <xdr:row>6</xdr:row>
      <xdr:rowOff>25153</xdr:rowOff>
    </xdr:from>
    <xdr:to>
      <xdr:col>57</xdr:col>
      <xdr:colOff>218799</xdr:colOff>
      <xdr:row>6</xdr:row>
      <xdr:rowOff>186364</xdr:rowOff>
    </xdr:to>
    <xdr:sp macro="" textlink="">
      <xdr:nvSpPr>
        <xdr:cNvPr id="60" name="Diamond 59">
          <a:extLst>
            <a:ext uri="{FF2B5EF4-FFF2-40B4-BE49-F238E27FC236}">
              <a16:creationId xmlns:a16="http://schemas.microsoft.com/office/drawing/2014/main" id="{C080F78C-54E0-BB47-A104-057C3CB2F9C3}"/>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78</xdr:col>
      <xdr:colOff>33716</xdr:colOff>
      <xdr:row>4</xdr:row>
      <xdr:rowOff>25153</xdr:rowOff>
    </xdr:from>
    <xdr:to>
      <xdr:col>78</xdr:col>
      <xdr:colOff>218799</xdr:colOff>
      <xdr:row>4</xdr:row>
      <xdr:rowOff>186364</xdr:rowOff>
    </xdr:to>
    <xdr:sp macro="" textlink="">
      <xdr:nvSpPr>
        <xdr:cNvPr id="61" name="Diamond 60">
          <a:extLst>
            <a:ext uri="{FF2B5EF4-FFF2-40B4-BE49-F238E27FC236}">
              <a16:creationId xmlns:a16="http://schemas.microsoft.com/office/drawing/2014/main" id="{EC615A32-C2D2-134D-B84D-1E283B5D13E6}"/>
            </a:ext>
          </a:extLst>
        </xdr:cNvPr>
        <xdr:cNvSpPr/>
      </xdr:nvSpPr>
      <xdr:spPr bwMode="auto">
        <a:xfrm>
          <a:off x="23503316" y="9776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32239</xdr:colOff>
      <xdr:row>7</xdr:row>
      <xdr:rowOff>19938</xdr:rowOff>
    </xdr:from>
    <xdr:to>
      <xdr:col>79</xdr:col>
      <xdr:colOff>261296</xdr:colOff>
      <xdr:row>28</xdr:row>
      <xdr:rowOff>16874</xdr:rowOff>
    </xdr:to>
    <xdr:grpSp>
      <xdr:nvGrpSpPr>
        <xdr:cNvPr id="62" name="Group 61">
          <a:extLst>
            <a:ext uri="{FF2B5EF4-FFF2-40B4-BE49-F238E27FC236}">
              <a16:creationId xmlns:a16="http://schemas.microsoft.com/office/drawing/2014/main" id="{338B1CEF-5907-944D-A363-0B75372B41BE}"/>
            </a:ext>
          </a:extLst>
        </xdr:cNvPr>
        <xdr:cNvGrpSpPr/>
      </xdr:nvGrpSpPr>
      <xdr:grpSpPr>
        <a:xfrm>
          <a:off x="22104839" y="1442338"/>
          <a:ext cx="229057" cy="4264136"/>
          <a:chOff x="36572714" y="1095843"/>
          <a:chExt cx="233247" cy="3782939"/>
        </a:xfrm>
      </xdr:grpSpPr>
      <xdr:cxnSp macro="">
        <xdr:nvCxnSpPr>
          <xdr:cNvPr id="63" name="Straight Connector 62">
            <a:extLst>
              <a:ext uri="{FF2B5EF4-FFF2-40B4-BE49-F238E27FC236}">
                <a16:creationId xmlns:a16="http://schemas.microsoft.com/office/drawing/2014/main" id="{A862362B-CE69-FF3D-DB9C-CEBA8C6BC23E}"/>
              </a:ext>
            </a:extLst>
          </xdr:cNvPr>
          <xdr:cNvCxnSpPr>
            <a:stCxn id="49" idx="2"/>
          </xdr:cNvCxnSpPr>
        </xdr:nvCxnSpPr>
        <xdr:spPr bwMode="auto">
          <a:xfrm>
            <a:off x="36682420" y="1095843"/>
            <a:ext cx="4726" cy="3782939"/>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7C4D14AA-F8C4-1269-30F7-3DD2CF4D015D}"/>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82</xdr:col>
      <xdr:colOff>49723</xdr:colOff>
      <xdr:row>5</xdr:row>
      <xdr:rowOff>193085</xdr:rowOff>
    </xdr:from>
    <xdr:to>
      <xdr:col>82</xdr:col>
      <xdr:colOff>244159</xdr:colOff>
      <xdr:row>27</xdr:row>
      <xdr:rowOff>192720</xdr:rowOff>
    </xdr:to>
    <xdr:grpSp>
      <xdr:nvGrpSpPr>
        <xdr:cNvPr id="65" name="Group 64">
          <a:extLst>
            <a:ext uri="{FF2B5EF4-FFF2-40B4-BE49-F238E27FC236}">
              <a16:creationId xmlns:a16="http://schemas.microsoft.com/office/drawing/2014/main" id="{980D8A4F-14D0-8E40-8273-4E6F1DBB3704}"/>
            </a:ext>
          </a:extLst>
        </xdr:cNvPr>
        <xdr:cNvGrpSpPr/>
      </xdr:nvGrpSpPr>
      <xdr:grpSpPr>
        <a:xfrm>
          <a:off x="22960523" y="1209085"/>
          <a:ext cx="194436" cy="4470035"/>
          <a:chOff x="37136512" y="621768"/>
          <a:chExt cx="225172" cy="4250512"/>
        </a:xfrm>
      </xdr:grpSpPr>
      <xdr:cxnSp macro="">
        <xdr:nvCxnSpPr>
          <xdr:cNvPr id="66" name="Straight Connector 65">
            <a:extLst>
              <a:ext uri="{FF2B5EF4-FFF2-40B4-BE49-F238E27FC236}">
                <a16:creationId xmlns:a16="http://schemas.microsoft.com/office/drawing/2014/main" id="{CE271DA8-25E5-A911-41B8-A765C5DBD73D}"/>
              </a:ext>
            </a:extLst>
          </xdr:cNvPr>
          <xdr:cNvCxnSpPr>
            <a:stCxn id="50" idx="2"/>
          </xdr:cNvCxnSpPr>
        </xdr:nvCxnSpPr>
        <xdr:spPr bwMode="auto">
          <a:xfrm flipH="1">
            <a:off x="37246746" y="621768"/>
            <a:ext cx="13786" cy="4250512"/>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214AAB4C-9015-D939-158C-9AA9E8B94E9F}"/>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12955</xdr:colOff>
      <xdr:row>60</xdr:row>
      <xdr:rowOff>66405</xdr:rowOff>
    </xdr:from>
    <xdr:to>
      <xdr:col>35</xdr:col>
      <xdr:colOff>20077</xdr:colOff>
      <xdr:row>67</xdr:row>
      <xdr:rowOff>31176</xdr:rowOff>
    </xdr:to>
    <xdr:grpSp>
      <xdr:nvGrpSpPr>
        <xdr:cNvPr id="68" name="Group 85">
          <a:extLst>
            <a:ext uri="{FF2B5EF4-FFF2-40B4-BE49-F238E27FC236}">
              <a16:creationId xmlns:a16="http://schemas.microsoft.com/office/drawing/2014/main" id="{8DFB5D5C-EDDE-F341-BB94-4494CD41046E}"/>
            </a:ext>
            <a:ext uri="{147F2762-F138-4A5C-976F-8EAC2B608ADB}">
              <a16:predDERef xmlns:a16="http://schemas.microsoft.com/office/drawing/2014/main" pred="{00000000-0008-0000-0200-000049000000}"/>
            </a:ext>
          </a:extLst>
        </xdr:cNvPr>
        <xdr:cNvGrpSpPr/>
      </xdr:nvGrpSpPr>
      <xdr:grpSpPr>
        <a:xfrm>
          <a:off x="6997955" y="12258405"/>
          <a:ext cx="2801122" cy="1387171"/>
          <a:chOff x="9546856" y="10530726"/>
          <a:chExt cx="2683568" cy="1287250"/>
        </a:xfrm>
      </xdr:grpSpPr>
      <xdr:pic>
        <xdr:nvPicPr>
          <xdr:cNvPr id="69" name="Picture 75">
            <a:extLst>
              <a:ext uri="{FF2B5EF4-FFF2-40B4-BE49-F238E27FC236}">
                <a16:creationId xmlns:a16="http://schemas.microsoft.com/office/drawing/2014/main" id="{59E6B73D-A7B8-D9AB-17D1-D078BAD893CA}"/>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546856" y="10609718"/>
            <a:ext cx="2683568" cy="1208258"/>
          </a:xfrm>
          <a:prstGeom prst="rect">
            <a:avLst/>
          </a:prstGeom>
          <a:ln>
            <a:solidFill>
              <a:srgbClr val="5A487A"/>
            </a:solidFill>
          </a:ln>
        </xdr:spPr>
      </xdr:pic>
      <xdr:sp macro="" textlink="">
        <xdr:nvSpPr>
          <xdr:cNvPr id="70" name="CuadroTexto 19">
            <a:extLst>
              <a:ext uri="{FF2B5EF4-FFF2-40B4-BE49-F238E27FC236}">
                <a16:creationId xmlns:a16="http://schemas.microsoft.com/office/drawing/2014/main" id="{8CCA1FE8-0064-14CD-984F-0B0BD779D187}"/>
              </a:ext>
              <a:ext uri="{147F2762-F138-4A5C-976F-8EAC2B608ADB}">
                <a16:predDERef xmlns:a16="http://schemas.microsoft.com/office/drawing/2014/main" pred="{00000000-0008-0000-0300-00001A000000}"/>
              </a:ext>
            </a:extLst>
          </xdr:cNvPr>
          <xdr:cNvSpPr txBox="1"/>
        </xdr:nvSpPr>
        <xdr:spPr>
          <a:xfrm>
            <a:off x="10087137" y="10530726"/>
            <a:ext cx="1597970" cy="126720"/>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5 interiors</a:t>
            </a:r>
          </a:p>
        </xdr:txBody>
      </xdr:sp>
    </xdr:grpSp>
    <xdr:clientData/>
  </xdr:twoCellAnchor>
  <xdr:twoCellAnchor>
    <xdr:from>
      <xdr:col>25</xdr:col>
      <xdr:colOff>17227</xdr:colOff>
      <xdr:row>52</xdr:row>
      <xdr:rowOff>134139</xdr:rowOff>
    </xdr:from>
    <xdr:to>
      <xdr:col>35</xdr:col>
      <xdr:colOff>9961</xdr:colOff>
      <xdr:row>59</xdr:row>
      <xdr:rowOff>117088</xdr:rowOff>
    </xdr:to>
    <xdr:grpSp>
      <xdr:nvGrpSpPr>
        <xdr:cNvPr id="71" name="Group 70">
          <a:extLst>
            <a:ext uri="{FF2B5EF4-FFF2-40B4-BE49-F238E27FC236}">
              <a16:creationId xmlns:a16="http://schemas.microsoft.com/office/drawing/2014/main" id="{21D21C01-4707-DD45-8A23-8397A1BAF9BE}"/>
            </a:ext>
          </a:extLst>
        </xdr:cNvPr>
        <xdr:cNvGrpSpPr/>
      </xdr:nvGrpSpPr>
      <xdr:grpSpPr>
        <a:xfrm>
          <a:off x="7002227" y="10700539"/>
          <a:ext cx="2786734" cy="1405349"/>
          <a:chOff x="9551128" y="9085481"/>
          <a:chExt cx="2669180" cy="1305428"/>
        </a:xfrm>
      </xdr:grpSpPr>
      <xdr:pic>
        <xdr:nvPicPr>
          <xdr:cNvPr id="72" name="Picture 71">
            <a:extLst>
              <a:ext uri="{FF2B5EF4-FFF2-40B4-BE49-F238E27FC236}">
                <a16:creationId xmlns:a16="http://schemas.microsoft.com/office/drawing/2014/main" id="{9F762855-87CA-C6DE-18D5-45B5AA8F649C}"/>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9551128" y="9158157"/>
            <a:ext cx="2669180" cy="1232752"/>
          </a:xfrm>
          <a:prstGeom prst="rect">
            <a:avLst/>
          </a:prstGeom>
          <a:ln>
            <a:solidFill>
              <a:srgbClr val="5A487A"/>
            </a:solidFill>
          </a:ln>
        </xdr:spPr>
      </xdr:pic>
      <xdr:sp macro="" textlink="">
        <xdr:nvSpPr>
          <xdr:cNvPr id="73" name="CuadroTexto 19">
            <a:extLst>
              <a:ext uri="{FF2B5EF4-FFF2-40B4-BE49-F238E27FC236}">
                <a16:creationId xmlns:a16="http://schemas.microsoft.com/office/drawing/2014/main" id="{3C6278BD-E582-5F7F-EFD6-663B72824E69}"/>
              </a:ext>
              <a:ext uri="{147F2762-F138-4A5C-976F-8EAC2B608ADB}">
                <a16:predDERef xmlns:a16="http://schemas.microsoft.com/office/drawing/2014/main" pred="{00000000-0008-0000-0300-00001A000000}"/>
              </a:ext>
            </a:extLst>
          </xdr:cNvPr>
          <xdr:cNvSpPr txBox="1"/>
        </xdr:nvSpPr>
        <xdr:spPr>
          <a:xfrm>
            <a:off x="10091370" y="9085481"/>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4</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34186</xdr:colOff>
      <xdr:row>45</xdr:row>
      <xdr:rowOff>39594</xdr:rowOff>
    </xdr:from>
    <xdr:to>
      <xdr:col>35</xdr:col>
      <xdr:colOff>23047</xdr:colOff>
      <xdr:row>52</xdr:row>
      <xdr:rowOff>5098</xdr:rowOff>
    </xdr:to>
    <xdr:grpSp>
      <xdr:nvGrpSpPr>
        <xdr:cNvPr id="74" name="Group 73">
          <a:extLst>
            <a:ext uri="{FF2B5EF4-FFF2-40B4-BE49-F238E27FC236}">
              <a16:creationId xmlns:a16="http://schemas.microsoft.com/office/drawing/2014/main" id="{399C2061-D1B5-5E44-9347-CF9999AC442B}"/>
            </a:ext>
          </a:extLst>
        </xdr:cNvPr>
        <xdr:cNvGrpSpPr/>
      </xdr:nvGrpSpPr>
      <xdr:grpSpPr>
        <a:xfrm>
          <a:off x="7019186" y="9183594"/>
          <a:ext cx="2782861" cy="1387904"/>
          <a:chOff x="9568087" y="7670031"/>
          <a:chExt cx="2665307" cy="1283336"/>
        </a:xfrm>
      </xdr:grpSpPr>
      <xdr:pic>
        <xdr:nvPicPr>
          <xdr:cNvPr id="75" name="Picture 74">
            <a:extLst>
              <a:ext uri="{FF2B5EF4-FFF2-40B4-BE49-F238E27FC236}">
                <a16:creationId xmlns:a16="http://schemas.microsoft.com/office/drawing/2014/main" id="{97FD8865-585F-10E7-1575-5AC8F24287EA}"/>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9568087" y="7752512"/>
            <a:ext cx="2665307" cy="1200855"/>
          </a:xfrm>
          <a:prstGeom prst="rect">
            <a:avLst/>
          </a:prstGeom>
          <a:ln>
            <a:solidFill>
              <a:srgbClr val="5A487A"/>
            </a:solidFill>
          </a:ln>
        </xdr:spPr>
      </xdr:pic>
      <xdr:sp macro="" textlink="">
        <xdr:nvSpPr>
          <xdr:cNvPr id="76" name="CuadroTexto 19">
            <a:extLst>
              <a:ext uri="{FF2B5EF4-FFF2-40B4-BE49-F238E27FC236}">
                <a16:creationId xmlns:a16="http://schemas.microsoft.com/office/drawing/2014/main" id="{648129D1-D7EF-8B5E-4ECB-85D76CA5F5C9}"/>
              </a:ext>
              <a:ext uri="{147F2762-F138-4A5C-976F-8EAC2B608ADB}">
                <a16:predDERef xmlns:a16="http://schemas.microsoft.com/office/drawing/2014/main" pred="{00000000-0008-0000-0300-00001A000000}"/>
              </a:ext>
            </a:extLst>
          </xdr:cNvPr>
          <xdr:cNvSpPr txBox="1"/>
        </xdr:nvSpPr>
        <xdr:spPr>
          <a:xfrm>
            <a:off x="10116770" y="7670031"/>
            <a:ext cx="1597970" cy="126719"/>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3</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51240</xdr:colOff>
      <xdr:row>35</xdr:row>
      <xdr:rowOff>152366</xdr:rowOff>
    </xdr:from>
    <xdr:to>
      <xdr:col>35</xdr:col>
      <xdr:colOff>18500</xdr:colOff>
      <xdr:row>44</xdr:row>
      <xdr:rowOff>128227</xdr:rowOff>
    </xdr:to>
    <xdr:grpSp>
      <xdr:nvGrpSpPr>
        <xdr:cNvPr id="77" name="Group 76">
          <a:extLst>
            <a:ext uri="{FF2B5EF4-FFF2-40B4-BE49-F238E27FC236}">
              <a16:creationId xmlns:a16="http://schemas.microsoft.com/office/drawing/2014/main" id="{410F340C-2528-1646-A29A-E2AB69E15C0F}"/>
            </a:ext>
          </a:extLst>
        </xdr:cNvPr>
        <xdr:cNvGrpSpPr/>
      </xdr:nvGrpSpPr>
      <xdr:grpSpPr>
        <a:xfrm>
          <a:off x="7036240" y="7264366"/>
          <a:ext cx="2761260" cy="1804661"/>
          <a:chOff x="9585141" y="5891972"/>
          <a:chExt cx="2643706" cy="1676192"/>
        </a:xfrm>
      </xdr:grpSpPr>
      <xdr:pic>
        <xdr:nvPicPr>
          <xdr:cNvPr id="78" name="Picture 77">
            <a:extLst>
              <a:ext uri="{FF2B5EF4-FFF2-40B4-BE49-F238E27FC236}">
                <a16:creationId xmlns:a16="http://schemas.microsoft.com/office/drawing/2014/main" id="{E3545EA8-0938-73C4-ECE1-F3A24C344B34}"/>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9585141" y="5968097"/>
            <a:ext cx="2643706" cy="1600067"/>
          </a:xfrm>
          <a:prstGeom prst="rect">
            <a:avLst/>
          </a:prstGeom>
          <a:ln>
            <a:solidFill>
              <a:srgbClr val="5A487A"/>
            </a:solidFill>
          </a:ln>
        </xdr:spPr>
      </xdr:pic>
      <xdr:sp macro="" textlink="">
        <xdr:nvSpPr>
          <xdr:cNvPr id="79" name="CuadroTexto 19">
            <a:extLst>
              <a:ext uri="{FF2B5EF4-FFF2-40B4-BE49-F238E27FC236}">
                <a16:creationId xmlns:a16="http://schemas.microsoft.com/office/drawing/2014/main" id="{357D03E8-2823-0A8A-3493-614E5AA9CBF4}"/>
              </a:ext>
              <a:ext uri="{147F2762-F138-4A5C-976F-8EAC2B608ADB}">
                <a16:predDERef xmlns:a16="http://schemas.microsoft.com/office/drawing/2014/main" pred="{00000000-0008-0000-0300-00001A000000}"/>
              </a:ext>
            </a:extLst>
          </xdr:cNvPr>
          <xdr:cNvSpPr txBox="1"/>
        </xdr:nvSpPr>
        <xdr:spPr>
          <a:xfrm>
            <a:off x="10128629" y="5891972"/>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2</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56469</xdr:colOff>
      <xdr:row>25</xdr:row>
      <xdr:rowOff>159421</xdr:rowOff>
    </xdr:from>
    <xdr:to>
      <xdr:col>34</xdr:col>
      <xdr:colOff>243194</xdr:colOff>
      <xdr:row>35</xdr:row>
      <xdr:rowOff>26851</xdr:rowOff>
    </xdr:to>
    <xdr:grpSp>
      <xdr:nvGrpSpPr>
        <xdr:cNvPr id="80" name="Group 81">
          <a:extLst>
            <a:ext uri="{FF2B5EF4-FFF2-40B4-BE49-F238E27FC236}">
              <a16:creationId xmlns:a16="http://schemas.microsoft.com/office/drawing/2014/main" id="{842BF8B7-E09F-4C4D-9125-EF8147FCE075}"/>
            </a:ext>
            <a:ext uri="{147F2762-F138-4A5C-976F-8EAC2B608ADB}">
              <a16:predDERef xmlns:a16="http://schemas.microsoft.com/office/drawing/2014/main" pred="{FF0E9696-AD8D-12BF-DE75-FE30349DD152}"/>
            </a:ext>
          </a:extLst>
        </xdr:cNvPr>
        <xdr:cNvGrpSpPr/>
      </xdr:nvGrpSpPr>
      <xdr:grpSpPr>
        <a:xfrm>
          <a:off x="7041469" y="5239421"/>
          <a:ext cx="2701325" cy="1899430"/>
          <a:chOff x="9538676" y="4034848"/>
          <a:chExt cx="2585109" cy="1769008"/>
        </a:xfrm>
      </xdr:grpSpPr>
      <xdr:pic>
        <xdr:nvPicPr>
          <xdr:cNvPr id="81" name="Picture 28">
            <a:extLst>
              <a:ext uri="{FF2B5EF4-FFF2-40B4-BE49-F238E27FC236}">
                <a16:creationId xmlns:a16="http://schemas.microsoft.com/office/drawing/2014/main" id="{4601B741-7148-FA1F-F46B-DA85FBEB4D5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9538676" y="4103919"/>
            <a:ext cx="2585109" cy="1699937"/>
          </a:xfrm>
          <a:prstGeom prst="rect">
            <a:avLst/>
          </a:prstGeom>
          <a:ln>
            <a:solidFill>
              <a:srgbClr val="5A487A"/>
            </a:solidFill>
          </a:ln>
        </xdr:spPr>
      </xdr:pic>
      <xdr:sp macro="" textlink="">
        <xdr:nvSpPr>
          <xdr:cNvPr id="82" name="CuadroTexto 19">
            <a:extLst>
              <a:ext uri="{FF2B5EF4-FFF2-40B4-BE49-F238E27FC236}">
                <a16:creationId xmlns:a16="http://schemas.microsoft.com/office/drawing/2014/main" id="{AB160403-1161-56FA-EA70-FEC803732782}"/>
              </a:ext>
              <a:ext uri="{147F2762-F138-4A5C-976F-8EAC2B608ADB}">
                <a16:predDERef xmlns:a16="http://schemas.microsoft.com/office/drawing/2014/main" pred="{00000000-0008-0000-0300-00001A000000}"/>
              </a:ext>
            </a:extLst>
          </xdr:cNvPr>
          <xdr:cNvSpPr txBox="1"/>
        </xdr:nvSpPr>
        <xdr:spPr>
          <a:xfrm>
            <a:off x="10073982" y="4034848"/>
            <a:ext cx="1589108"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1</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78</xdr:col>
      <xdr:colOff>38100</xdr:colOff>
      <xdr:row>5</xdr:row>
      <xdr:rowOff>25400</xdr:rowOff>
    </xdr:from>
    <xdr:to>
      <xdr:col>78</xdr:col>
      <xdr:colOff>223183</xdr:colOff>
      <xdr:row>5</xdr:row>
      <xdr:rowOff>186611</xdr:rowOff>
    </xdr:to>
    <xdr:sp macro="" textlink="">
      <xdr:nvSpPr>
        <xdr:cNvPr id="83" name="Diamond 59">
          <a:extLst>
            <a:ext uri="{FF2B5EF4-FFF2-40B4-BE49-F238E27FC236}">
              <a16:creationId xmlns:a16="http://schemas.microsoft.com/office/drawing/2014/main" id="{9462450E-D6A2-1543-833B-4204F2C34707}"/>
            </a:ext>
          </a:extLst>
        </xdr:cNvPr>
        <xdr:cNvSpPr/>
      </xdr:nvSpPr>
      <xdr:spPr bwMode="auto">
        <a:xfrm>
          <a:off x="20040600" y="977900"/>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14095</xdr:colOff>
      <xdr:row>61</xdr:row>
      <xdr:rowOff>13956</xdr:rowOff>
    </xdr:from>
    <xdr:to>
      <xdr:col>69</xdr:col>
      <xdr:colOff>14095</xdr:colOff>
      <xdr:row>66</xdr:row>
      <xdr:rowOff>24609</xdr:rowOff>
    </xdr:to>
    <xdr:cxnSp macro="">
      <xdr:nvCxnSpPr>
        <xdr:cNvPr id="84" name="Straight Arrow Connector 57">
          <a:extLst>
            <a:ext uri="{FF2B5EF4-FFF2-40B4-BE49-F238E27FC236}">
              <a16:creationId xmlns:a16="http://schemas.microsoft.com/office/drawing/2014/main" id="{05287B4C-B0A7-A84B-9B00-6A16F4DAE7F0}"/>
            </a:ext>
            <a:ext uri="{147F2762-F138-4A5C-976F-8EAC2B608ADB}">
              <a16:predDERef xmlns:a16="http://schemas.microsoft.com/office/drawing/2014/main" pred="{0CB09FA7-D543-41D8-BF34-860189C555B8}"/>
            </a:ext>
          </a:extLst>
        </xdr:cNvPr>
        <xdr:cNvCxnSpPr>
          <a:cxnSpLocks/>
        </xdr:cNvCxnSpPr>
      </xdr:nvCxnSpPr>
      <xdr:spPr>
        <a:xfrm>
          <a:off x="18416395" y="11634456"/>
          <a:ext cx="0" cy="96315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25400</xdr:colOff>
      <xdr:row>14</xdr:row>
      <xdr:rowOff>2051</xdr:rowOff>
    </xdr:from>
    <xdr:to>
      <xdr:col>105</xdr:col>
      <xdr:colOff>9621</xdr:colOff>
      <xdr:row>59</xdr:row>
      <xdr:rowOff>167074</xdr:rowOff>
    </xdr:to>
    <xdr:grpSp>
      <xdr:nvGrpSpPr>
        <xdr:cNvPr id="85" name="Group 84">
          <a:extLst>
            <a:ext uri="{FF2B5EF4-FFF2-40B4-BE49-F238E27FC236}">
              <a16:creationId xmlns:a16="http://schemas.microsoft.com/office/drawing/2014/main" id="{41237098-A0EA-AC49-8F07-FB82C404C495}"/>
            </a:ext>
          </a:extLst>
        </xdr:cNvPr>
        <xdr:cNvGrpSpPr/>
      </xdr:nvGrpSpPr>
      <xdr:grpSpPr>
        <a:xfrm>
          <a:off x="6451600" y="2846851"/>
          <a:ext cx="22895021" cy="9309023"/>
          <a:chOff x="6101080" y="2702071"/>
          <a:chExt cx="21645135" cy="8854330"/>
        </a:xfrm>
      </xdr:grpSpPr>
      <xdr:cxnSp macro="">
        <xdr:nvCxnSpPr>
          <xdr:cNvPr id="86" name="Straight Arrow Connector 85">
            <a:extLst>
              <a:ext uri="{FF2B5EF4-FFF2-40B4-BE49-F238E27FC236}">
                <a16:creationId xmlns:a16="http://schemas.microsoft.com/office/drawing/2014/main" id="{8B8AD288-3812-991C-D1D8-D96188B63D51}"/>
              </a:ext>
            </a:extLst>
          </xdr:cNvPr>
          <xdr:cNvCxnSpPr/>
        </xdr:nvCxnSpPr>
        <xdr:spPr bwMode="auto">
          <a:xfrm flipV="1">
            <a:off x="6101080" y="2702071"/>
            <a:ext cx="3698240" cy="489"/>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7" name="Straight Arrow Connector 86">
            <a:extLst>
              <a:ext uri="{FF2B5EF4-FFF2-40B4-BE49-F238E27FC236}">
                <a16:creationId xmlns:a16="http://schemas.microsoft.com/office/drawing/2014/main" id="{F171E544-C668-4A8D-9D25-EB678E7AAFE6}"/>
              </a:ext>
            </a:extLst>
          </xdr:cNvPr>
          <xdr:cNvCxnSpPr/>
        </xdr:nvCxnSpPr>
        <xdr:spPr bwMode="auto">
          <a:xfrm>
            <a:off x="9773920" y="2711026"/>
            <a:ext cx="0" cy="397874"/>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8" name="Straight Arrow Connector 87">
            <a:extLst>
              <a:ext uri="{FF2B5EF4-FFF2-40B4-BE49-F238E27FC236}">
                <a16:creationId xmlns:a16="http://schemas.microsoft.com/office/drawing/2014/main" id="{AAA4E0D5-84DD-38E9-E364-B71555D6B689}"/>
              </a:ext>
            </a:extLst>
          </xdr:cNvPr>
          <xdr:cNvCxnSpPr/>
        </xdr:nvCxnSpPr>
        <xdr:spPr bwMode="auto">
          <a:xfrm>
            <a:off x="9772227" y="3105574"/>
            <a:ext cx="2829559"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9" name="Straight Arrow Connector 88">
            <a:extLst>
              <a:ext uri="{FF2B5EF4-FFF2-40B4-BE49-F238E27FC236}">
                <a16:creationId xmlns:a16="http://schemas.microsoft.com/office/drawing/2014/main" id="{87D35509-0754-6B04-7DC6-58DECD8F0794}"/>
              </a:ext>
            </a:extLst>
          </xdr:cNvPr>
          <xdr:cNvCxnSpPr/>
        </xdr:nvCxnSpPr>
        <xdr:spPr bwMode="auto">
          <a:xfrm>
            <a:off x="12544939" y="3064933"/>
            <a:ext cx="0" cy="4351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0" name="Straight Arrow Connector 89">
            <a:extLst>
              <a:ext uri="{FF2B5EF4-FFF2-40B4-BE49-F238E27FC236}">
                <a16:creationId xmlns:a16="http://schemas.microsoft.com/office/drawing/2014/main" id="{8EFF3856-CF5F-7C47-CEA3-89CA2BF8756F}"/>
              </a:ext>
            </a:extLst>
          </xdr:cNvPr>
          <xdr:cNvCxnSpPr/>
        </xdr:nvCxnSpPr>
        <xdr:spPr bwMode="auto">
          <a:xfrm>
            <a:off x="12550987" y="3474720"/>
            <a:ext cx="1393195"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1" name="Straight Arrow Connector 90">
            <a:extLst>
              <a:ext uri="{FF2B5EF4-FFF2-40B4-BE49-F238E27FC236}">
                <a16:creationId xmlns:a16="http://schemas.microsoft.com/office/drawing/2014/main" id="{59A62B88-EF2E-1F3B-6BB3-18C1AC666CA2}"/>
              </a:ext>
            </a:extLst>
          </xdr:cNvPr>
          <xdr:cNvCxnSpPr/>
        </xdr:nvCxnSpPr>
        <xdr:spPr bwMode="auto">
          <a:xfrm>
            <a:off x="13633522" y="3472633"/>
            <a:ext cx="4905048" cy="781701"/>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3" name="Straight Arrow Connector 92">
            <a:extLst>
              <a:ext uri="{FF2B5EF4-FFF2-40B4-BE49-F238E27FC236}">
                <a16:creationId xmlns:a16="http://schemas.microsoft.com/office/drawing/2014/main" id="{0B55FFB4-E6D5-9C02-A6D2-AFAF9AE246DC}"/>
              </a:ext>
            </a:extLst>
          </xdr:cNvPr>
          <xdr:cNvCxnSpPr/>
        </xdr:nvCxnSpPr>
        <xdr:spPr bwMode="auto">
          <a:xfrm>
            <a:off x="18487032" y="5757186"/>
            <a:ext cx="4381773"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4" name="Straight Arrow Connector 93">
            <a:extLst>
              <a:ext uri="{FF2B5EF4-FFF2-40B4-BE49-F238E27FC236}">
                <a16:creationId xmlns:a16="http://schemas.microsoft.com/office/drawing/2014/main" id="{27CDA372-DA1F-38E5-BF18-679D926F29D5}"/>
              </a:ext>
            </a:extLst>
          </xdr:cNvPr>
          <xdr:cNvCxnSpPr/>
        </xdr:nvCxnSpPr>
        <xdr:spPr bwMode="auto">
          <a:xfrm>
            <a:off x="22707580" y="5734850"/>
            <a:ext cx="3983603" cy="36235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5" name="Straight Arrow Connector 94">
            <a:extLst>
              <a:ext uri="{FF2B5EF4-FFF2-40B4-BE49-F238E27FC236}">
                <a16:creationId xmlns:a16="http://schemas.microsoft.com/office/drawing/2014/main" id="{C78AAFD8-2997-1B2C-9437-3086BBD9281D}"/>
              </a:ext>
            </a:extLst>
          </xdr:cNvPr>
          <xdr:cNvCxnSpPr/>
        </xdr:nvCxnSpPr>
        <xdr:spPr bwMode="auto">
          <a:xfrm>
            <a:off x="26722705" y="9386010"/>
            <a:ext cx="0" cy="1649012"/>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6" name="Straight Arrow Connector 95">
            <a:extLst>
              <a:ext uri="{FF2B5EF4-FFF2-40B4-BE49-F238E27FC236}">
                <a16:creationId xmlns:a16="http://schemas.microsoft.com/office/drawing/2014/main" id="{2A5E5B00-BE31-27C8-55DA-12E931885568}"/>
              </a:ext>
            </a:extLst>
          </xdr:cNvPr>
          <xdr:cNvCxnSpPr/>
        </xdr:nvCxnSpPr>
        <xdr:spPr bwMode="auto">
          <a:xfrm>
            <a:off x="26740375" y="10978395"/>
            <a:ext cx="1005840" cy="578006"/>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2" name="Straight Arrow Connector 91">
            <a:extLst>
              <a:ext uri="{FF2B5EF4-FFF2-40B4-BE49-F238E27FC236}">
                <a16:creationId xmlns:a16="http://schemas.microsoft.com/office/drawing/2014/main" id="{89462DDF-FCAE-6C12-2677-F1463372F95B}"/>
              </a:ext>
            </a:extLst>
          </xdr:cNvPr>
          <xdr:cNvCxnSpPr/>
        </xdr:nvCxnSpPr>
        <xdr:spPr bwMode="auto">
          <a:xfrm>
            <a:off x="18511652" y="4232849"/>
            <a:ext cx="0" cy="150441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grpSp>
    <xdr:clientData/>
  </xdr:twoCellAnchor>
  <xdr:twoCellAnchor editAs="oneCell">
    <xdr:from>
      <xdr:col>90</xdr:col>
      <xdr:colOff>255649</xdr:colOff>
      <xdr:row>29</xdr:row>
      <xdr:rowOff>148758</xdr:rowOff>
    </xdr:from>
    <xdr:to>
      <xdr:col>100</xdr:col>
      <xdr:colOff>175820</xdr:colOff>
      <xdr:row>35</xdr:row>
      <xdr:rowOff>24735</xdr:rowOff>
    </xdr:to>
    <xdr:pic>
      <xdr:nvPicPr>
        <xdr:cNvPr id="97" name="Picture 96">
          <a:extLst>
            <a:ext uri="{FF2B5EF4-FFF2-40B4-BE49-F238E27FC236}">
              <a16:creationId xmlns:a16="http://schemas.microsoft.com/office/drawing/2014/main" id="{7CA4D705-DA27-E24B-8444-E731C5D92D0F}"/>
            </a:ext>
          </a:extLst>
        </xdr:cNvPr>
        <xdr:cNvPicPr>
          <a:picLocks noChangeAspect="1"/>
        </xdr:cNvPicPr>
      </xdr:nvPicPr>
      <xdr:blipFill>
        <a:blip xmlns:r="http://schemas.openxmlformats.org/officeDocument/2006/relationships" r:embed="rId7"/>
        <a:stretch>
          <a:fillRect/>
        </a:stretch>
      </xdr:blipFill>
      <xdr:spPr>
        <a:xfrm>
          <a:off x="23701803" y="5814912"/>
          <a:ext cx="2525299" cy="1048285"/>
        </a:xfrm>
        <a:prstGeom prst="rect">
          <a:avLst/>
        </a:prstGeom>
      </xdr:spPr>
    </xdr:pic>
    <xdr:clientData/>
  </xdr:twoCellAnchor>
  <xdr:twoCellAnchor editAs="oneCell">
    <xdr:from>
      <xdr:col>93</xdr:col>
      <xdr:colOff>164937</xdr:colOff>
      <xdr:row>35</xdr:row>
      <xdr:rowOff>118519</xdr:rowOff>
    </xdr:from>
    <xdr:to>
      <xdr:col>103</xdr:col>
      <xdr:colOff>87856</xdr:colOff>
      <xdr:row>40</xdr:row>
      <xdr:rowOff>189881</xdr:rowOff>
    </xdr:to>
    <xdr:pic>
      <xdr:nvPicPr>
        <xdr:cNvPr id="98" name="Picture 97">
          <a:extLst>
            <a:ext uri="{FF2B5EF4-FFF2-40B4-BE49-F238E27FC236}">
              <a16:creationId xmlns:a16="http://schemas.microsoft.com/office/drawing/2014/main" id="{201E0285-0BCA-9B46-B823-1D049BD96E05}"/>
            </a:ext>
          </a:extLst>
        </xdr:cNvPr>
        <xdr:cNvPicPr>
          <a:picLocks noChangeAspect="1"/>
        </xdr:cNvPicPr>
      </xdr:nvPicPr>
      <xdr:blipFill>
        <a:blip xmlns:r="http://schemas.openxmlformats.org/officeDocument/2006/relationships" r:embed="rId8"/>
        <a:stretch>
          <a:fillRect/>
        </a:stretch>
      </xdr:blipFill>
      <xdr:spPr>
        <a:xfrm>
          <a:off x="24392629" y="6956981"/>
          <a:ext cx="2528048" cy="1048285"/>
        </a:xfrm>
        <a:prstGeom prst="rect">
          <a:avLst/>
        </a:prstGeom>
      </xdr:spPr>
    </xdr:pic>
    <xdr:clientData/>
  </xdr:twoCellAnchor>
  <xdr:twoCellAnchor editAs="oneCell">
    <xdr:from>
      <xdr:col>49</xdr:col>
      <xdr:colOff>234461</xdr:colOff>
      <xdr:row>59</xdr:row>
      <xdr:rowOff>136769</xdr:rowOff>
    </xdr:from>
    <xdr:to>
      <xdr:col>59</xdr:col>
      <xdr:colOff>140677</xdr:colOff>
      <xdr:row>64</xdr:row>
      <xdr:rowOff>10746</xdr:rowOff>
    </xdr:to>
    <xdr:pic>
      <xdr:nvPicPr>
        <xdr:cNvPr id="99" name="Picture 98">
          <a:extLst>
            <a:ext uri="{FF2B5EF4-FFF2-40B4-BE49-F238E27FC236}">
              <a16:creationId xmlns:a16="http://schemas.microsoft.com/office/drawing/2014/main" id="{8AB5631F-F1B4-0F4D-BD2E-BDAC86AF963C}"/>
            </a:ext>
          </a:extLst>
        </xdr:cNvPr>
        <xdr:cNvPicPr>
          <a:picLocks noChangeAspect="1"/>
        </xdr:cNvPicPr>
      </xdr:nvPicPr>
      <xdr:blipFill>
        <a:blip xmlns:r="http://schemas.openxmlformats.org/officeDocument/2006/relationships" r:embed="rId9"/>
        <a:stretch>
          <a:fillRect/>
        </a:stretch>
      </xdr:blipFill>
      <xdr:spPr>
        <a:xfrm>
          <a:off x="13302761" y="11376269"/>
          <a:ext cx="2573216" cy="8264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2" name="Arrow: Right 29">
          <a:extLst>
            <a:ext uri="{FF2B5EF4-FFF2-40B4-BE49-F238E27FC236}">
              <a16:creationId xmlns:a16="http://schemas.microsoft.com/office/drawing/2014/main" id="{EBAAFD45-3FCB-FF43-B53C-456DDC1B28B3}"/>
            </a:ext>
            <a:ext uri="{147F2762-F138-4A5C-976F-8EAC2B608ADB}">
              <a16:predDERef xmlns:a16="http://schemas.microsoft.com/office/drawing/2014/main" pred="{00000000-0008-0000-0500-000017000000}"/>
            </a:ext>
          </a:extLst>
        </xdr:cNvPr>
        <xdr:cNvSpPr/>
      </xdr:nvSpPr>
      <xdr:spPr>
        <a:xfrm>
          <a:off x="26203275" y="793750"/>
          <a:ext cx="1933575" cy="79692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3" name="CuadroTexto 19">
          <a:extLst>
            <a:ext uri="{FF2B5EF4-FFF2-40B4-BE49-F238E27FC236}">
              <a16:creationId xmlns:a16="http://schemas.microsoft.com/office/drawing/2014/main" id="{91AC8438-3E39-0E46-A294-C937C7FA6B97}"/>
            </a:ext>
            <a:ext uri="{147F2762-F138-4A5C-976F-8EAC2B608ADB}">
              <a16:predDERef xmlns:a16="http://schemas.microsoft.com/office/drawing/2014/main" pred="{00000000-0008-0000-0300-00001A000000}"/>
            </a:ext>
          </a:extLst>
        </xdr:cNvPr>
        <xdr:cNvSpPr txBox="1"/>
      </xdr:nvSpPr>
      <xdr:spPr>
        <a:xfrm>
          <a:off x="17651379" y="11935054"/>
          <a:ext cx="4961247" cy="2169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4" name="CuadroTexto 19">
          <a:extLst>
            <a:ext uri="{FF2B5EF4-FFF2-40B4-BE49-F238E27FC236}">
              <a16:creationId xmlns:a16="http://schemas.microsoft.com/office/drawing/2014/main" id="{2F646332-FDDB-9B4D-A441-749E5186608B}"/>
            </a:ext>
            <a:ext uri="{147F2762-F138-4A5C-976F-8EAC2B608ADB}">
              <a16:predDERef xmlns:a16="http://schemas.microsoft.com/office/drawing/2014/main" pred="{00000000-0008-0000-0300-00001A000000}"/>
            </a:ext>
          </a:extLst>
        </xdr:cNvPr>
        <xdr:cNvSpPr txBox="1"/>
      </xdr:nvSpPr>
      <xdr:spPr>
        <a:xfrm>
          <a:off x="17619133" y="2048933"/>
          <a:ext cx="7158129" cy="2169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5" name="Straight Arrow Connector 7">
          <a:extLst>
            <a:ext uri="{FF2B5EF4-FFF2-40B4-BE49-F238E27FC236}">
              <a16:creationId xmlns:a16="http://schemas.microsoft.com/office/drawing/2014/main" id="{F017CE44-F653-8042-8907-FBD813F002B1}"/>
            </a:ext>
          </a:extLst>
        </xdr:cNvPr>
        <xdr:cNvCxnSpPr/>
      </xdr:nvCxnSpPr>
      <xdr:spPr>
        <a:xfrm>
          <a:off x="17609759" y="11887200"/>
          <a:ext cx="0" cy="2282371"/>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6" name="TextBox 1">
          <a:extLst>
            <a:ext uri="{FF2B5EF4-FFF2-40B4-BE49-F238E27FC236}">
              <a16:creationId xmlns:a16="http://schemas.microsoft.com/office/drawing/2014/main" id="{B6879606-4BAA-DE4A-B810-B9A1D3244E65}"/>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7" name="TextBox 2">
          <a:extLst>
            <a:ext uri="{FF2B5EF4-FFF2-40B4-BE49-F238E27FC236}">
              <a16:creationId xmlns:a16="http://schemas.microsoft.com/office/drawing/2014/main" id="{E447D7BE-8BBC-1142-95A1-6CC145DEA2AC}"/>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5BBAE4AD-ED37-EC46-8F93-BB4D10EB7A6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9" name="TextBox 8">
          <a:extLst>
            <a:ext uri="{FF2B5EF4-FFF2-40B4-BE49-F238E27FC236}">
              <a16:creationId xmlns:a16="http://schemas.microsoft.com/office/drawing/2014/main" id="{82EE69F5-24A0-9E4E-BCCC-EA21AB15AB2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10" name="Straight Arrow Connector 3">
          <a:extLst>
            <a:ext uri="{FF2B5EF4-FFF2-40B4-BE49-F238E27FC236}">
              <a16:creationId xmlns:a16="http://schemas.microsoft.com/office/drawing/2014/main" id="{336367A6-0C8D-D846-9F0C-E30DBD7C64C3}"/>
            </a:ext>
            <a:ext uri="{147F2762-F138-4A5C-976F-8EAC2B608ADB}">
              <a16:predDERef xmlns:a16="http://schemas.microsoft.com/office/drawing/2014/main" pred="{00000000-0008-0000-0200-00000F000000}"/>
            </a:ext>
          </a:extLst>
        </xdr:cNvPr>
        <xdr:cNvCxnSpPr>
          <a:cxnSpLocks/>
        </xdr:cNvCxnSpPr>
      </xdr:nvCxnSpPr>
      <xdr:spPr>
        <a:xfrm>
          <a:off x="24803772" y="335593"/>
          <a:ext cx="0" cy="4443515"/>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1" name="Straight Arrow Connector 204">
          <a:extLst>
            <a:ext uri="{FF2B5EF4-FFF2-40B4-BE49-F238E27FC236}">
              <a16:creationId xmlns:a16="http://schemas.microsoft.com/office/drawing/2014/main" id="{16F66215-5A4D-674A-A746-FE850869627C}"/>
            </a:ext>
          </a:extLst>
        </xdr:cNvPr>
        <xdr:cNvCxnSpPr/>
      </xdr:nvCxnSpPr>
      <xdr:spPr bwMode="auto">
        <a:xfrm>
          <a:off x="21580489" y="1651000"/>
          <a:ext cx="0" cy="6817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2" name="Straight Arrow Connector 204">
          <a:extLst>
            <a:ext uri="{FF2B5EF4-FFF2-40B4-BE49-F238E27FC236}">
              <a16:creationId xmlns:a16="http://schemas.microsoft.com/office/drawing/2014/main" id="{8890E009-0926-C64E-A30D-F780045F2902}"/>
            </a:ext>
          </a:extLst>
        </xdr:cNvPr>
        <xdr:cNvCxnSpPr/>
      </xdr:nvCxnSpPr>
      <xdr:spPr bwMode="auto">
        <a:xfrm>
          <a:off x="22141637" y="1509638"/>
          <a:ext cx="0" cy="841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3" name="Straight Arrow Connector 204">
          <a:extLst>
            <a:ext uri="{FF2B5EF4-FFF2-40B4-BE49-F238E27FC236}">
              <a16:creationId xmlns:a16="http://schemas.microsoft.com/office/drawing/2014/main" id="{68BB8B63-08BF-494D-8664-E8885EB2E2F1}"/>
            </a:ext>
          </a:extLst>
        </xdr:cNvPr>
        <xdr:cNvCxnSpPr/>
      </xdr:nvCxnSpPr>
      <xdr:spPr bwMode="auto">
        <a:xfrm>
          <a:off x="22404159" y="1344538"/>
          <a:ext cx="0" cy="10132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4" name="Rectangle 5">
          <a:extLst>
            <a:ext uri="{FF2B5EF4-FFF2-40B4-BE49-F238E27FC236}">
              <a16:creationId xmlns:a16="http://schemas.microsoft.com/office/drawing/2014/main" id="{6137F85B-545F-144E-97F9-EFDAD8452A8C}"/>
            </a:ext>
          </a:extLst>
        </xdr:cNvPr>
        <xdr:cNvSpPr/>
      </xdr:nvSpPr>
      <xdr:spPr bwMode="auto">
        <a:xfrm>
          <a:off x="6934200" y="0"/>
          <a:ext cx="19738040" cy="660400"/>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5CB79C63-4FDD-1640-81FC-2F2EED5D42D5}"/>
            </a:ext>
          </a:extLst>
        </xdr:cNvPr>
        <xdr:cNvCxnSpPr/>
      </xdr:nvCxnSpPr>
      <xdr:spPr>
        <a:xfrm>
          <a:off x="17616003" y="262792"/>
          <a:ext cx="0" cy="4434847"/>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6" name="Straight Arrow Connector 204">
          <a:extLst>
            <a:ext uri="{FF2B5EF4-FFF2-40B4-BE49-F238E27FC236}">
              <a16:creationId xmlns:a16="http://schemas.microsoft.com/office/drawing/2014/main" id="{EFDA8CA6-CE99-DA47-8558-259C5276E029}"/>
            </a:ext>
          </a:extLst>
        </xdr:cNvPr>
        <xdr:cNvCxnSpPr/>
      </xdr:nvCxnSpPr>
      <xdr:spPr bwMode="auto">
        <a:xfrm>
          <a:off x="19486458" y="11410723"/>
          <a:ext cx="0" cy="809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7" name="Straight Arrow Connector 204">
          <a:extLst>
            <a:ext uri="{FF2B5EF4-FFF2-40B4-BE49-F238E27FC236}">
              <a16:creationId xmlns:a16="http://schemas.microsoft.com/office/drawing/2014/main" id="{0182B7A5-381F-E749-8B72-2367A846E95C}"/>
            </a:ext>
          </a:extLst>
        </xdr:cNvPr>
        <xdr:cNvCxnSpPr/>
      </xdr:nvCxnSpPr>
      <xdr:spPr bwMode="auto">
        <a:xfrm>
          <a:off x="20012614" y="11258715"/>
          <a:ext cx="0" cy="9603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8" name="Straight Arrow Connector 204">
          <a:extLst>
            <a:ext uri="{FF2B5EF4-FFF2-40B4-BE49-F238E27FC236}">
              <a16:creationId xmlns:a16="http://schemas.microsoft.com/office/drawing/2014/main" id="{EBDE0729-836E-2940-BB9D-A6CBF30A32A0}"/>
            </a:ext>
          </a:extLst>
        </xdr:cNvPr>
        <xdr:cNvCxnSpPr/>
      </xdr:nvCxnSpPr>
      <xdr:spPr bwMode="auto">
        <a:xfrm>
          <a:off x="20272450" y="11078787"/>
          <a:ext cx="0" cy="11343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19" name="Rectangle 41">
          <a:extLst>
            <a:ext uri="{FF2B5EF4-FFF2-40B4-BE49-F238E27FC236}">
              <a16:creationId xmlns:a16="http://schemas.microsoft.com/office/drawing/2014/main" id="{626920C1-05F5-DC47-80BF-66F845846578}"/>
            </a:ext>
          </a:extLst>
        </xdr:cNvPr>
        <xdr:cNvSpPr/>
      </xdr:nvSpPr>
      <xdr:spPr bwMode="auto">
        <a:xfrm>
          <a:off x="794239" y="6438900"/>
          <a:ext cx="11918462" cy="6223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Optimizing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0" name="Straight Arrow Connector 3">
          <a:extLst>
            <a:ext uri="{FF2B5EF4-FFF2-40B4-BE49-F238E27FC236}">
              <a16:creationId xmlns:a16="http://schemas.microsoft.com/office/drawing/2014/main" id="{59A1544F-0698-054B-93EB-719C9193D4A3}"/>
            </a:ext>
            <a:ext uri="{147F2762-F138-4A5C-976F-8EAC2B608ADB}">
              <a16:predDERef xmlns:a16="http://schemas.microsoft.com/office/drawing/2014/main" pred="{00000000-0008-0000-0200-00000F000000}"/>
            </a:ext>
          </a:extLst>
        </xdr:cNvPr>
        <xdr:cNvCxnSpPr>
          <a:cxnSpLocks/>
        </xdr:cNvCxnSpPr>
      </xdr:nvCxnSpPr>
      <xdr:spPr>
        <a:xfrm>
          <a:off x="22677237" y="11887200"/>
          <a:ext cx="0" cy="21437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1" name="Rectangle: Rounded Corners 101">
          <a:extLst>
            <a:ext uri="{FF2B5EF4-FFF2-40B4-BE49-F238E27FC236}">
              <a16:creationId xmlns:a16="http://schemas.microsoft.com/office/drawing/2014/main" id="{BEE488F4-FACF-094D-AF22-AED7C3021F2C}"/>
            </a:ext>
          </a:extLst>
        </xdr:cNvPr>
        <xdr:cNvSpPr/>
      </xdr:nvSpPr>
      <xdr:spPr bwMode="auto">
        <a:xfrm>
          <a:off x="17632438" y="11968480"/>
          <a:ext cx="1009425" cy="1936732"/>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2" name="Group 21">
          <a:extLst>
            <a:ext uri="{FF2B5EF4-FFF2-40B4-BE49-F238E27FC236}">
              <a16:creationId xmlns:a16="http://schemas.microsoft.com/office/drawing/2014/main" id="{067BE362-0A8C-664D-987F-1536747F89DD}"/>
            </a:ext>
          </a:extLst>
        </xdr:cNvPr>
        <xdr:cNvGrpSpPr/>
      </xdr:nvGrpSpPr>
      <xdr:grpSpPr>
        <a:xfrm>
          <a:off x="1200017" y="14897664"/>
          <a:ext cx="9645783" cy="6895536"/>
          <a:chOff x="19169743" y="14906171"/>
          <a:chExt cx="6560192" cy="4511351"/>
        </a:xfrm>
      </xdr:grpSpPr>
      <xdr:pic>
        <xdr:nvPicPr>
          <xdr:cNvPr id="23" name="Picture 22">
            <a:extLst>
              <a:ext uri="{FF2B5EF4-FFF2-40B4-BE49-F238E27FC236}">
                <a16:creationId xmlns:a16="http://schemas.microsoft.com/office/drawing/2014/main" id="{1EAC2573-D83B-8335-7C5B-19E80E5320D3}"/>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4" name="Rounded Rectangle 23">
            <a:extLst>
              <a:ext uri="{FF2B5EF4-FFF2-40B4-BE49-F238E27FC236}">
                <a16:creationId xmlns:a16="http://schemas.microsoft.com/office/drawing/2014/main" id="{9BF61F64-72A5-ACA2-A123-4B7ED6D07158}"/>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45</xdr:col>
      <xdr:colOff>0</xdr:colOff>
      <xdr:row>16</xdr:row>
      <xdr:rowOff>185347</xdr:rowOff>
    </xdr:from>
    <xdr:to>
      <xdr:col>64</xdr:col>
      <xdr:colOff>67733</xdr:colOff>
      <xdr:row>32</xdr:row>
      <xdr:rowOff>50799</xdr:rowOff>
    </xdr:to>
    <xdr:grpSp>
      <xdr:nvGrpSpPr>
        <xdr:cNvPr id="25" name="Group 24">
          <a:extLst>
            <a:ext uri="{FF2B5EF4-FFF2-40B4-BE49-F238E27FC236}">
              <a16:creationId xmlns:a16="http://schemas.microsoft.com/office/drawing/2014/main" id="{2808AD2A-F332-1147-9119-110F9D7ADCDA}"/>
            </a:ext>
          </a:extLst>
        </xdr:cNvPr>
        <xdr:cNvGrpSpPr/>
      </xdr:nvGrpSpPr>
      <xdr:grpSpPr>
        <a:xfrm>
          <a:off x="12573000" y="3842947"/>
          <a:ext cx="5376333" cy="3523052"/>
          <a:chOff x="9036878" y="3554160"/>
          <a:chExt cx="5103559" cy="3394396"/>
        </a:xfrm>
      </xdr:grpSpPr>
      <xdr:pic>
        <xdr:nvPicPr>
          <xdr:cNvPr id="26" name="Imagen 13">
            <a:extLst>
              <a:ext uri="{FF2B5EF4-FFF2-40B4-BE49-F238E27FC236}">
                <a16:creationId xmlns:a16="http://schemas.microsoft.com/office/drawing/2014/main" id="{840713CC-FE26-4C14-DF1E-E70687FB7525}"/>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109952" y="3940841"/>
            <a:ext cx="4957200" cy="3007715"/>
          </a:xfrm>
          <a:prstGeom prst="rect">
            <a:avLst/>
          </a:prstGeom>
          <a:ln w="76200">
            <a:solidFill>
              <a:srgbClr val="7030A0"/>
            </a:solidFill>
          </a:ln>
        </xdr:spPr>
      </xdr:pic>
      <xdr:sp macro="" textlink="">
        <xdr:nvSpPr>
          <xdr:cNvPr id="27" name="CuadroTexto 19">
            <a:extLst>
              <a:ext uri="{FF2B5EF4-FFF2-40B4-BE49-F238E27FC236}">
                <a16:creationId xmlns:a16="http://schemas.microsoft.com/office/drawing/2014/main" id="{E670C074-3F70-474F-EEF8-F5D6326181C7}"/>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28" name="CuadroTexto 19">
          <a:extLst>
            <a:ext uri="{FF2B5EF4-FFF2-40B4-BE49-F238E27FC236}">
              <a16:creationId xmlns:a16="http://schemas.microsoft.com/office/drawing/2014/main" id="{05B82778-3F27-CD4B-8DF2-7C80131195C2}"/>
            </a:ext>
            <a:ext uri="{147F2762-F138-4A5C-976F-8EAC2B608ADB}">
              <a16:predDERef xmlns:a16="http://schemas.microsoft.com/office/drawing/2014/main" pred="{00000000-0008-0000-0300-00001A000000}"/>
            </a:ext>
          </a:extLst>
        </xdr:cNvPr>
        <xdr:cNvSpPr txBox="1"/>
      </xdr:nvSpPr>
      <xdr:spPr>
        <a:xfrm>
          <a:off x="6774780" y="1052634"/>
          <a:ext cx="4570184" cy="21698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29" name="Group 28">
          <a:extLst>
            <a:ext uri="{FF2B5EF4-FFF2-40B4-BE49-F238E27FC236}">
              <a16:creationId xmlns:a16="http://schemas.microsoft.com/office/drawing/2014/main" id="{A26AA703-EA1A-8248-BB30-3499210A9C85}"/>
            </a:ext>
          </a:extLst>
        </xdr:cNvPr>
        <xdr:cNvGrpSpPr/>
      </xdr:nvGrpSpPr>
      <xdr:grpSpPr>
        <a:xfrm>
          <a:off x="17578455" y="19504625"/>
          <a:ext cx="3909945" cy="2542576"/>
          <a:chOff x="9566080" y="20927101"/>
          <a:chExt cx="4624790" cy="3810291"/>
        </a:xfrm>
      </xdr:grpSpPr>
      <xdr:pic>
        <xdr:nvPicPr>
          <xdr:cNvPr id="30" name="Picture 206">
            <a:extLst>
              <a:ext uri="{FF2B5EF4-FFF2-40B4-BE49-F238E27FC236}">
                <a16:creationId xmlns:a16="http://schemas.microsoft.com/office/drawing/2014/main" id="{BFADA589-0A0D-516C-7BF2-05AFE5AEC9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584041" y="21503020"/>
            <a:ext cx="4556906" cy="3234372"/>
          </a:xfrm>
          <a:prstGeom prst="rect">
            <a:avLst/>
          </a:prstGeom>
          <a:ln w="76200">
            <a:solidFill>
              <a:srgbClr val="7030A0"/>
            </a:solidFill>
          </a:ln>
        </xdr:spPr>
      </xdr:pic>
      <xdr:sp macro="" textlink="">
        <xdr:nvSpPr>
          <xdr:cNvPr id="31" name="CuadroTexto 19">
            <a:extLst>
              <a:ext uri="{FF2B5EF4-FFF2-40B4-BE49-F238E27FC236}">
                <a16:creationId xmlns:a16="http://schemas.microsoft.com/office/drawing/2014/main" id="{D39BA1F9-8A67-6988-5266-398662C8BCE8}"/>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2" name="CuadroTexto 19">
          <a:extLst>
            <a:ext uri="{FF2B5EF4-FFF2-40B4-BE49-F238E27FC236}">
              <a16:creationId xmlns:a16="http://schemas.microsoft.com/office/drawing/2014/main" id="{9C5828C5-82A4-7A4B-9B37-6B40D93752B9}"/>
            </a:ext>
            <a:ext uri="{147F2762-F138-4A5C-976F-8EAC2B608ADB}">
              <a16:predDERef xmlns:a16="http://schemas.microsoft.com/office/drawing/2014/main" pred="{00000000-0008-0000-0300-00001A000000}"/>
            </a:ext>
          </a:extLst>
        </xdr:cNvPr>
        <xdr:cNvSpPr txBox="1"/>
      </xdr:nvSpPr>
      <xdr:spPr>
        <a:xfrm>
          <a:off x="11861801" y="11780629"/>
          <a:ext cx="4549139" cy="24121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oneCellAnchor>
    <xdr:from>
      <xdr:col>4</xdr:col>
      <xdr:colOff>62208</xdr:colOff>
      <xdr:row>11</xdr:row>
      <xdr:rowOff>39894</xdr:rowOff>
    </xdr:from>
    <xdr:ext cx="4604315" cy="4532106"/>
    <xdr:pic>
      <xdr:nvPicPr>
        <xdr:cNvPr id="33" name="Picture 32">
          <a:extLst>
            <a:ext uri="{FF2B5EF4-FFF2-40B4-BE49-F238E27FC236}">
              <a16:creationId xmlns:a16="http://schemas.microsoft.com/office/drawing/2014/main" id="{CF93A224-1C9A-A242-9343-EC6A34CDC3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29008" y="1855994"/>
          <a:ext cx="4604315" cy="4532106"/>
        </a:xfrm>
        <a:prstGeom prst="rect">
          <a:avLst/>
        </a:prstGeom>
      </xdr:spPr>
    </xdr:pic>
    <xdr:clientData/>
  </xdr:oneCellAnchor>
  <xdr:twoCellAnchor>
    <xdr:from>
      <xdr:col>6</xdr:col>
      <xdr:colOff>78860</xdr:colOff>
      <xdr:row>7</xdr:row>
      <xdr:rowOff>208308</xdr:rowOff>
    </xdr:from>
    <xdr:to>
      <xdr:col>18</xdr:col>
      <xdr:colOff>25400</xdr:colOff>
      <xdr:row>10</xdr:row>
      <xdr:rowOff>203200</xdr:rowOff>
    </xdr:to>
    <xdr:sp macro="" textlink="">
      <xdr:nvSpPr>
        <xdr:cNvPr id="34" name="Rectangle 41">
          <a:extLst>
            <a:ext uri="{FF2B5EF4-FFF2-40B4-BE49-F238E27FC236}">
              <a16:creationId xmlns:a16="http://schemas.microsoft.com/office/drawing/2014/main" id="{806C3712-8B6C-114F-9481-DE1BD8A5B139}"/>
            </a:ext>
          </a:extLst>
        </xdr:cNvPr>
        <xdr:cNvSpPr/>
      </xdr:nvSpPr>
      <xdr:spPr bwMode="auto">
        <a:xfrm>
          <a:off x="1679060" y="1325908"/>
          <a:ext cx="3146940" cy="4901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oneCellAnchor>
    <xdr:from>
      <xdr:col>7</xdr:col>
      <xdr:colOff>165963</xdr:colOff>
      <xdr:row>0</xdr:row>
      <xdr:rowOff>159872</xdr:rowOff>
    </xdr:from>
    <xdr:ext cx="3028577" cy="641418"/>
    <xdr:pic>
      <xdr:nvPicPr>
        <xdr:cNvPr id="35" name="Picture 34">
          <a:extLst>
            <a:ext uri="{FF2B5EF4-FFF2-40B4-BE49-F238E27FC236}">
              <a16:creationId xmlns:a16="http://schemas.microsoft.com/office/drawing/2014/main" id="{46D36771-7AB2-B14E-A936-1AA21E4254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32863" y="159872"/>
          <a:ext cx="3028577" cy="641418"/>
        </a:xfrm>
        <a:prstGeom prst="rect">
          <a:avLst/>
        </a:prstGeom>
      </xdr:spPr>
    </xdr:pic>
    <xdr:clientData/>
  </xdr:oneCellAnchor>
  <xdr:twoCellAnchor>
    <xdr:from>
      <xdr:col>92</xdr:col>
      <xdr:colOff>261737</xdr:colOff>
      <xdr:row>72</xdr:row>
      <xdr:rowOff>12700</xdr:rowOff>
    </xdr:from>
    <xdr:to>
      <xdr:col>92</xdr:col>
      <xdr:colOff>261737</xdr:colOff>
      <xdr:row>84</xdr:row>
      <xdr:rowOff>162560</xdr:rowOff>
    </xdr:to>
    <xdr:cxnSp macro="">
      <xdr:nvCxnSpPr>
        <xdr:cNvPr id="36" name="Straight Arrow Connector 3">
          <a:extLst>
            <a:ext uri="{FF2B5EF4-FFF2-40B4-BE49-F238E27FC236}">
              <a16:creationId xmlns:a16="http://schemas.microsoft.com/office/drawing/2014/main" id="{E4A2053F-A78A-A349-945C-6193EA4E65D0}"/>
            </a:ext>
            <a:ext uri="{147F2762-F138-4A5C-976F-8EAC2B608ADB}">
              <a16:predDERef xmlns:a16="http://schemas.microsoft.com/office/drawing/2014/main" pred="{00000000-0008-0000-0200-00000F000000}"/>
            </a:ext>
          </a:extLst>
        </xdr:cNvPr>
        <xdr:cNvCxnSpPr>
          <a:cxnSpLocks/>
        </xdr:cNvCxnSpPr>
      </xdr:nvCxnSpPr>
      <xdr:spPr>
        <a:xfrm>
          <a:off x="24798137" y="11899900"/>
          <a:ext cx="0" cy="21310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7" name="Straight Arrow Connector 36">
          <a:extLst>
            <a:ext uri="{FF2B5EF4-FFF2-40B4-BE49-F238E27FC236}">
              <a16:creationId xmlns:a16="http://schemas.microsoft.com/office/drawing/2014/main" id="{87E9566A-7B64-1F44-910B-F0B6B83F40BD}"/>
            </a:ext>
          </a:extLst>
        </xdr:cNvPr>
        <xdr:cNvCxnSpPr/>
      </xdr:nvCxnSpPr>
      <xdr:spPr bwMode="auto">
        <a:xfrm>
          <a:off x="22682200" y="140283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38" name="Rectangle 37">
          <a:extLst>
            <a:ext uri="{FF2B5EF4-FFF2-40B4-BE49-F238E27FC236}">
              <a16:creationId xmlns:a16="http://schemas.microsoft.com/office/drawing/2014/main" id="{A8E073FE-FED0-6941-94C5-5023831BCE05}"/>
            </a:ext>
          </a:extLst>
        </xdr:cNvPr>
        <xdr:cNvSpPr/>
      </xdr:nvSpPr>
      <xdr:spPr bwMode="auto">
        <a:xfrm>
          <a:off x="23140803" y="13804900"/>
          <a:ext cx="1259686" cy="2496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39" name="Rectangle 41">
          <a:extLst>
            <a:ext uri="{FF2B5EF4-FFF2-40B4-BE49-F238E27FC236}">
              <a16:creationId xmlns:a16="http://schemas.microsoft.com/office/drawing/2014/main" id="{8921F657-BDB8-5E43-BF6E-D29D55D8D13F}"/>
            </a:ext>
          </a:extLst>
        </xdr:cNvPr>
        <xdr:cNvSpPr/>
      </xdr:nvSpPr>
      <xdr:spPr bwMode="auto">
        <a:xfrm>
          <a:off x="1115497" y="7867458"/>
          <a:ext cx="9273103" cy="14562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oneCellAnchor>
    <xdr:from>
      <xdr:col>43</xdr:col>
      <xdr:colOff>101601</xdr:colOff>
      <xdr:row>48</xdr:row>
      <xdr:rowOff>169334</xdr:rowOff>
    </xdr:from>
    <xdr:ext cx="15490826" cy="983565"/>
    <xdr:pic>
      <xdr:nvPicPr>
        <xdr:cNvPr id="40" name="Picture 39">
          <a:extLst>
            <a:ext uri="{FF2B5EF4-FFF2-40B4-BE49-F238E27FC236}">
              <a16:creationId xmlns:a16="http://schemas.microsoft.com/office/drawing/2014/main" id="{C46CDD6B-C8CA-0241-A9F7-1C79EE3108BA}"/>
            </a:ext>
          </a:extLst>
        </xdr:cNvPr>
        <xdr:cNvPicPr>
          <a:picLocks noChangeAspect="1"/>
        </xdr:cNvPicPr>
      </xdr:nvPicPr>
      <xdr:blipFill>
        <a:blip xmlns:r="http://schemas.openxmlformats.org/officeDocument/2006/relationships" r:embed="rId6"/>
        <a:stretch>
          <a:fillRect/>
        </a:stretch>
      </xdr:blipFill>
      <xdr:spPr>
        <a:xfrm>
          <a:off x="11569701" y="8094134"/>
          <a:ext cx="15490826" cy="983565"/>
        </a:xfrm>
        <a:prstGeom prst="rect">
          <a:avLst/>
        </a:prstGeom>
      </xdr:spPr>
    </xdr:pic>
    <xdr:clientData/>
  </xdr:oneCellAnchor>
  <xdr:twoCellAnchor>
    <xdr:from>
      <xdr:col>6</xdr:col>
      <xdr:colOff>0</xdr:colOff>
      <xdr:row>104</xdr:row>
      <xdr:rowOff>22087</xdr:rowOff>
    </xdr:from>
    <xdr:to>
      <xdr:col>7</xdr:col>
      <xdr:colOff>165652</xdr:colOff>
      <xdr:row>109</xdr:row>
      <xdr:rowOff>22087</xdr:rowOff>
    </xdr:to>
    <xdr:sp macro="" textlink="">
      <xdr:nvSpPr>
        <xdr:cNvPr id="41" name="Rectangle 40">
          <a:extLst>
            <a:ext uri="{FF2B5EF4-FFF2-40B4-BE49-F238E27FC236}">
              <a16:creationId xmlns:a16="http://schemas.microsoft.com/office/drawing/2014/main" id="{88D2929D-5242-7547-9467-8E33B3DAA175}"/>
            </a:ext>
          </a:extLst>
        </xdr:cNvPr>
        <xdr:cNvSpPr/>
      </xdr:nvSpPr>
      <xdr:spPr bwMode="auto">
        <a:xfrm>
          <a:off x="1600200" y="17192487"/>
          <a:ext cx="432352" cy="825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2" name="Rectangle 41">
          <a:extLst>
            <a:ext uri="{FF2B5EF4-FFF2-40B4-BE49-F238E27FC236}">
              <a16:creationId xmlns:a16="http://schemas.microsoft.com/office/drawing/2014/main" id="{7C197500-8950-AB4D-9C78-310126AFBB23}"/>
            </a:ext>
          </a:extLst>
        </xdr:cNvPr>
        <xdr:cNvSpPr/>
      </xdr:nvSpPr>
      <xdr:spPr bwMode="auto">
        <a:xfrm>
          <a:off x="1600200" y="18337144"/>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3" name="Group 42">
          <a:extLst>
            <a:ext uri="{FF2B5EF4-FFF2-40B4-BE49-F238E27FC236}">
              <a16:creationId xmlns:a16="http://schemas.microsoft.com/office/drawing/2014/main" id="{89F9C9F9-1852-1C42-B057-6D010D2CF3F6}"/>
            </a:ext>
          </a:extLst>
        </xdr:cNvPr>
        <xdr:cNvGrpSpPr/>
      </xdr:nvGrpSpPr>
      <xdr:grpSpPr>
        <a:xfrm>
          <a:off x="5807806" y="25219269"/>
          <a:ext cx="2199649" cy="1550222"/>
          <a:chOff x="19169743" y="14906171"/>
          <a:chExt cx="6560192" cy="4511351"/>
        </a:xfrm>
      </xdr:grpSpPr>
      <xdr:pic>
        <xdr:nvPicPr>
          <xdr:cNvPr id="44" name="Picture 43">
            <a:extLst>
              <a:ext uri="{FF2B5EF4-FFF2-40B4-BE49-F238E27FC236}">
                <a16:creationId xmlns:a16="http://schemas.microsoft.com/office/drawing/2014/main" id="{D5378CEE-189C-5755-338E-9FCDE3B7049E}"/>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9169743" y="14906171"/>
            <a:ext cx="6551386" cy="4511351"/>
          </a:xfrm>
          <a:prstGeom prst="rect">
            <a:avLst/>
          </a:prstGeom>
        </xdr:spPr>
      </xdr:pic>
      <xdr:sp macro="" textlink="">
        <xdr:nvSpPr>
          <xdr:cNvPr id="45" name="Rounded Rectangle 42">
            <a:extLst>
              <a:ext uri="{FF2B5EF4-FFF2-40B4-BE49-F238E27FC236}">
                <a16:creationId xmlns:a16="http://schemas.microsoft.com/office/drawing/2014/main" id="{CA7C134D-DB1D-6DF3-48EF-F91ADBEADF9D}"/>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6" name="Rectangle 45">
          <a:extLst>
            <a:ext uri="{FF2B5EF4-FFF2-40B4-BE49-F238E27FC236}">
              <a16:creationId xmlns:a16="http://schemas.microsoft.com/office/drawing/2014/main" id="{FAA727BD-DA52-5D48-8651-8E4373C6AB82}"/>
            </a:ext>
          </a:extLst>
        </xdr:cNvPr>
        <xdr:cNvSpPr/>
      </xdr:nvSpPr>
      <xdr:spPr bwMode="auto">
        <a:xfrm>
          <a:off x="1606061" y="19484052"/>
          <a:ext cx="432352" cy="825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47" name="Rectangle 46">
          <a:extLst>
            <a:ext uri="{FF2B5EF4-FFF2-40B4-BE49-F238E27FC236}">
              <a16:creationId xmlns:a16="http://schemas.microsoft.com/office/drawing/2014/main" id="{14F894EE-3C54-364F-BEFD-6D031C78C1BC}"/>
            </a:ext>
          </a:extLst>
        </xdr:cNvPr>
        <xdr:cNvSpPr/>
      </xdr:nvSpPr>
      <xdr:spPr bwMode="auto">
        <a:xfrm>
          <a:off x="1635369" y="20654406"/>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48" name="Rectangle 47">
          <a:extLst>
            <a:ext uri="{FF2B5EF4-FFF2-40B4-BE49-F238E27FC236}">
              <a16:creationId xmlns:a16="http://schemas.microsoft.com/office/drawing/2014/main" id="{B05AC912-9941-284F-896B-F548C90460AE}"/>
            </a:ext>
          </a:extLst>
        </xdr:cNvPr>
        <xdr:cNvSpPr/>
      </xdr:nvSpPr>
      <xdr:spPr bwMode="auto">
        <a:xfrm>
          <a:off x="2350122" y="19481472"/>
          <a:ext cx="7664316" cy="9723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49" name="Straight Connector 48">
          <a:extLst>
            <a:ext uri="{FF2B5EF4-FFF2-40B4-BE49-F238E27FC236}">
              <a16:creationId xmlns:a16="http://schemas.microsoft.com/office/drawing/2014/main" id="{DACC014C-E3B8-BE48-8513-8334B5BCB8B0}"/>
            </a:ext>
          </a:extLst>
        </xdr:cNvPr>
        <xdr:cNvCxnSpPr/>
      </xdr:nvCxnSpPr>
      <xdr:spPr bwMode="auto">
        <a:xfrm>
          <a:off x="2933701" y="17500600"/>
          <a:ext cx="0" cy="36341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0" name="Straight Connector 49">
          <a:extLst>
            <a:ext uri="{FF2B5EF4-FFF2-40B4-BE49-F238E27FC236}">
              <a16:creationId xmlns:a16="http://schemas.microsoft.com/office/drawing/2014/main" id="{16638C8D-1475-F04F-BF13-8A040C3B9C34}"/>
            </a:ext>
          </a:extLst>
        </xdr:cNvPr>
        <xdr:cNvCxnSpPr/>
      </xdr:nvCxnSpPr>
      <xdr:spPr bwMode="auto">
        <a:xfrm>
          <a:off x="10140463" y="18001761"/>
          <a:ext cx="0" cy="38207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1" name="Straight Arrow Connector 50">
          <a:extLst>
            <a:ext uri="{FF2B5EF4-FFF2-40B4-BE49-F238E27FC236}">
              <a16:creationId xmlns:a16="http://schemas.microsoft.com/office/drawing/2014/main" id="{607E51FD-810D-C842-9404-CFE9E6F36879}"/>
            </a:ext>
          </a:extLst>
        </xdr:cNvPr>
        <xdr:cNvCxnSpPr/>
      </xdr:nvCxnSpPr>
      <xdr:spPr bwMode="auto">
        <a:xfrm>
          <a:off x="7954108" y="218225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2" name="Rectangle 41">
          <a:extLst>
            <a:ext uri="{FF2B5EF4-FFF2-40B4-BE49-F238E27FC236}">
              <a16:creationId xmlns:a16="http://schemas.microsoft.com/office/drawing/2014/main" id="{0A5629CB-381E-C942-9C3D-33D9006E2C11}"/>
            </a:ext>
          </a:extLst>
        </xdr:cNvPr>
        <xdr:cNvSpPr/>
      </xdr:nvSpPr>
      <xdr:spPr bwMode="auto">
        <a:xfrm>
          <a:off x="8404245" y="21607482"/>
          <a:ext cx="1238519" cy="2411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3" name="Group 52">
          <a:extLst>
            <a:ext uri="{FF2B5EF4-FFF2-40B4-BE49-F238E27FC236}">
              <a16:creationId xmlns:a16="http://schemas.microsoft.com/office/drawing/2014/main" id="{476AB92E-8435-D845-B17A-2A40D6912BBF}"/>
            </a:ext>
          </a:extLst>
        </xdr:cNvPr>
        <xdr:cNvGrpSpPr/>
      </xdr:nvGrpSpPr>
      <xdr:grpSpPr>
        <a:xfrm>
          <a:off x="1137138" y="10036570"/>
          <a:ext cx="9734062" cy="761356"/>
          <a:chOff x="1296215" y="8891598"/>
          <a:chExt cx="7561566" cy="709602"/>
        </a:xfrm>
      </xdr:grpSpPr>
      <xdr:sp macro="" textlink="">
        <xdr:nvSpPr>
          <xdr:cNvPr id="54" name="Rectangle 29">
            <a:extLst>
              <a:ext uri="{FF2B5EF4-FFF2-40B4-BE49-F238E27FC236}">
                <a16:creationId xmlns:a16="http://schemas.microsoft.com/office/drawing/2014/main" id="{D3DB924E-7870-B2BF-91E7-677E4CCB3512}"/>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5" name="Rectangle 54">
            <a:extLst>
              <a:ext uri="{FF2B5EF4-FFF2-40B4-BE49-F238E27FC236}">
                <a16:creationId xmlns:a16="http://schemas.microsoft.com/office/drawing/2014/main" id="{A3565AE7-D5DB-D8BA-1762-50D51037E10C}"/>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6" name="Group 55">
          <a:extLst>
            <a:ext uri="{FF2B5EF4-FFF2-40B4-BE49-F238E27FC236}">
              <a16:creationId xmlns:a16="http://schemas.microsoft.com/office/drawing/2014/main" id="{72E83FC8-F9BF-C042-9B35-39DA7F91EF8D}"/>
            </a:ext>
          </a:extLst>
        </xdr:cNvPr>
        <xdr:cNvGrpSpPr/>
      </xdr:nvGrpSpPr>
      <xdr:grpSpPr>
        <a:xfrm>
          <a:off x="1176216" y="13495872"/>
          <a:ext cx="9597292" cy="740821"/>
          <a:chOff x="7998483" y="8860367"/>
          <a:chExt cx="7307525" cy="702735"/>
        </a:xfrm>
      </xdr:grpSpPr>
      <xdr:sp macro="" textlink="">
        <xdr:nvSpPr>
          <xdr:cNvPr id="57" name="Rectangle 29">
            <a:extLst>
              <a:ext uri="{FF2B5EF4-FFF2-40B4-BE49-F238E27FC236}">
                <a16:creationId xmlns:a16="http://schemas.microsoft.com/office/drawing/2014/main" id="{7D197876-FB05-ED9A-410E-26D9A42D6C3A}"/>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58" name="Rectangle 57">
            <a:extLst>
              <a:ext uri="{FF2B5EF4-FFF2-40B4-BE49-F238E27FC236}">
                <a16:creationId xmlns:a16="http://schemas.microsoft.com/office/drawing/2014/main" id="{49264E7B-4248-1483-2F9A-D43A31EA2FD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59" name="Group 58">
          <a:extLst>
            <a:ext uri="{FF2B5EF4-FFF2-40B4-BE49-F238E27FC236}">
              <a16:creationId xmlns:a16="http://schemas.microsoft.com/office/drawing/2014/main" id="{59BAFAFE-2412-4540-B4CA-C7F56521A246}"/>
            </a:ext>
          </a:extLst>
        </xdr:cNvPr>
        <xdr:cNvGrpSpPr/>
      </xdr:nvGrpSpPr>
      <xdr:grpSpPr>
        <a:xfrm>
          <a:off x="12078678" y="10071725"/>
          <a:ext cx="15517448" cy="734346"/>
          <a:chOff x="15625503" y="9033932"/>
          <a:chExt cx="11628190" cy="723114"/>
        </a:xfrm>
      </xdr:grpSpPr>
      <xdr:sp macro="" textlink="">
        <xdr:nvSpPr>
          <xdr:cNvPr id="60" name="Rectangle 29">
            <a:extLst>
              <a:ext uri="{FF2B5EF4-FFF2-40B4-BE49-F238E27FC236}">
                <a16:creationId xmlns:a16="http://schemas.microsoft.com/office/drawing/2014/main" id="{101FFEE0-EE6C-47B3-B9E5-C1F704D0A06C}"/>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1" name="Rectangle 60">
            <a:extLst>
              <a:ext uri="{FF2B5EF4-FFF2-40B4-BE49-F238E27FC236}">
                <a16:creationId xmlns:a16="http://schemas.microsoft.com/office/drawing/2014/main" id="{6C9137AE-165A-E13F-8168-4467E7769694}"/>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2" name="Group 61">
          <a:extLst>
            <a:ext uri="{FF2B5EF4-FFF2-40B4-BE49-F238E27FC236}">
              <a16:creationId xmlns:a16="http://schemas.microsoft.com/office/drawing/2014/main" id="{B7818F22-2069-664B-B3A6-3B844DCC37C3}"/>
            </a:ext>
          </a:extLst>
        </xdr:cNvPr>
        <xdr:cNvGrpSpPr/>
      </xdr:nvGrpSpPr>
      <xdr:grpSpPr>
        <a:xfrm>
          <a:off x="12092355" y="13429246"/>
          <a:ext cx="15592994" cy="761482"/>
          <a:chOff x="971678" y="14956118"/>
          <a:chExt cx="15008828" cy="702235"/>
        </a:xfrm>
      </xdr:grpSpPr>
      <xdr:sp macro="" textlink="">
        <xdr:nvSpPr>
          <xdr:cNvPr id="63" name="Rectangle 29">
            <a:extLst>
              <a:ext uri="{FF2B5EF4-FFF2-40B4-BE49-F238E27FC236}">
                <a16:creationId xmlns:a16="http://schemas.microsoft.com/office/drawing/2014/main" id="{2CCBF40F-8A4C-9723-3BF0-AF26F987BEF8}"/>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F6F3DB0F-C76D-04FD-1D7C-F31A2CE130AC}"/>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65" name="Rectangle 64">
          <a:extLst>
            <a:ext uri="{FF2B5EF4-FFF2-40B4-BE49-F238E27FC236}">
              <a16:creationId xmlns:a16="http://schemas.microsoft.com/office/drawing/2014/main" id="{094FBE39-F58D-9D42-AA9F-15AA23CFC853}"/>
            </a:ext>
            <a:ext uri="{147F2762-F138-4A5C-976F-8EAC2B608ADB}">
              <a16:predDERef xmlns:a16="http://schemas.microsoft.com/office/drawing/2014/main" pred="{00000000-0008-0000-0200-000008000000}"/>
            </a:ext>
          </a:extLst>
        </xdr:cNvPr>
        <xdr:cNvSpPr/>
      </xdr:nvSpPr>
      <xdr:spPr bwMode="auto">
        <a:xfrm>
          <a:off x="1600200" y="16716067"/>
          <a:ext cx="4702478" cy="396570"/>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oneCellAnchor>
    <xdr:from>
      <xdr:col>43</xdr:col>
      <xdr:colOff>254000</xdr:colOff>
      <xdr:row>103</xdr:row>
      <xdr:rowOff>187301</xdr:rowOff>
    </xdr:from>
    <xdr:ext cx="15570200" cy="6483066"/>
    <xdr:pic>
      <xdr:nvPicPr>
        <xdr:cNvPr id="66" name="Picture 65">
          <a:extLst>
            <a:ext uri="{FF2B5EF4-FFF2-40B4-BE49-F238E27FC236}">
              <a16:creationId xmlns:a16="http://schemas.microsoft.com/office/drawing/2014/main" id="{1AA3C13F-CF26-2141-A0A3-30AA32E868B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a:stretch/>
      </xdr:blipFill>
      <xdr:spPr>
        <a:xfrm>
          <a:off x="11722100" y="17167201"/>
          <a:ext cx="15570200" cy="6483066"/>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74</xdr:col>
      <xdr:colOff>1170359</xdr:colOff>
      <xdr:row>8</xdr:row>
      <xdr:rowOff>599515</xdr:rowOff>
    </xdr:from>
    <xdr:to>
      <xdr:col>74</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72</xdr:col>
      <xdr:colOff>77379</xdr:colOff>
      <xdr:row>8</xdr:row>
      <xdr:rowOff>1603529</xdr:rowOff>
    </xdr:from>
    <xdr:to>
      <xdr:col>72</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66</xdr:col>
      <xdr:colOff>151149</xdr:colOff>
      <xdr:row>8</xdr:row>
      <xdr:rowOff>1263285</xdr:rowOff>
    </xdr:from>
    <xdr:to>
      <xdr:col>67</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57</xdr:col>
      <xdr:colOff>419575</xdr:colOff>
      <xdr:row>10</xdr:row>
      <xdr:rowOff>2571750</xdr:rowOff>
    </xdr:from>
    <xdr:to>
      <xdr:col>57</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74</xdr:col>
      <xdr:colOff>36443</xdr:colOff>
      <xdr:row>5</xdr:row>
      <xdr:rowOff>1220855</xdr:rowOff>
    </xdr:from>
    <xdr:to>
      <xdr:col>75</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76</xdr:col>
      <xdr:colOff>536711</xdr:colOff>
      <xdr:row>5</xdr:row>
      <xdr:rowOff>1220855</xdr:rowOff>
    </xdr:from>
    <xdr:to>
      <xdr:col>77</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57</xdr:col>
      <xdr:colOff>419575</xdr:colOff>
      <xdr:row>8</xdr:row>
      <xdr:rowOff>2571750</xdr:rowOff>
    </xdr:from>
    <xdr:to>
      <xdr:col>57</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78</xdr:col>
      <xdr:colOff>1170359</xdr:colOff>
      <xdr:row>8</xdr:row>
      <xdr:rowOff>599515</xdr:rowOff>
    </xdr:from>
    <xdr:to>
      <xdr:col>78</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76</xdr:col>
      <xdr:colOff>77379</xdr:colOff>
      <xdr:row>8</xdr:row>
      <xdr:rowOff>1603529</xdr:rowOff>
    </xdr:from>
    <xdr:to>
      <xdr:col>76</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70</xdr:col>
      <xdr:colOff>151149</xdr:colOff>
      <xdr:row>8</xdr:row>
      <xdr:rowOff>1263285</xdr:rowOff>
    </xdr:from>
    <xdr:to>
      <xdr:col>71</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40</xdr:col>
      <xdr:colOff>90291</xdr:colOff>
      <xdr:row>5</xdr:row>
      <xdr:rowOff>22905</xdr:rowOff>
    </xdr:from>
    <xdr:to>
      <xdr:col>47</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961674" y="2954714"/>
          <a:ext cx="5797293" cy="5047367"/>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38</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44</xdr:col>
      <xdr:colOff>115691</xdr:colOff>
      <xdr:row>28</xdr:row>
      <xdr:rowOff>23352</xdr:rowOff>
    </xdr:from>
    <xdr:to>
      <xdr:col>44</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424313</xdr:colOff>
      <xdr:row>27</xdr:row>
      <xdr:rowOff>151535</xdr:rowOff>
    </xdr:from>
    <xdr:to>
      <xdr:col>47</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44</xdr:col>
      <xdr:colOff>115691</xdr:colOff>
      <xdr:row>26</xdr:row>
      <xdr:rowOff>30900</xdr:rowOff>
    </xdr:from>
    <xdr:to>
      <xdr:col>44</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411968</xdr:colOff>
      <xdr:row>25</xdr:row>
      <xdr:rowOff>149905</xdr:rowOff>
    </xdr:from>
    <xdr:to>
      <xdr:col>46</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44</xdr:col>
      <xdr:colOff>115691</xdr:colOff>
      <xdr:row>29</xdr:row>
      <xdr:rowOff>175752</xdr:rowOff>
    </xdr:from>
    <xdr:to>
      <xdr:col>44</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44</xdr:col>
      <xdr:colOff>424313</xdr:colOff>
      <xdr:row>29</xdr:row>
      <xdr:rowOff>138835</xdr:rowOff>
    </xdr:from>
    <xdr:to>
      <xdr:col>46</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44</xdr:col>
      <xdr:colOff>30968</xdr:colOff>
      <xdr:row>24</xdr:row>
      <xdr:rowOff>10205</xdr:rowOff>
    </xdr:from>
    <xdr:to>
      <xdr:col>47</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304800</xdr:colOff>
      <xdr:row>1</xdr:row>
      <xdr:rowOff>304800</xdr:rowOff>
    </xdr:from>
    <xdr:to>
      <xdr:col>5</xdr:col>
      <xdr:colOff>914400</xdr:colOff>
      <xdr:row>1</xdr:row>
      <xdr:rowOff>1052136</xdr:rowOff>
    </xdr:to>
    <xdr:pic>
      <xdr:nvPicPr>
        <xdr:cNvPr id="2" name="Picture 93">
          <a:extLst>
            <a:ext uri="{FF2B5EF4-FFF2-40B4-BE49-F238E27FC236}">
              <a16:creationId xmlns:a16="http://schemas.microsoft.com/office/drawing/2014/main" id="{90639439-E8C6-2E4E-8996-727AFD3CB67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003300" y="495300"/>
          <a:ext cx="4076700" cy="74733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#REF!</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2b1e8c2dac6f93f3/TPS%20April%2024-26/Takt-Template-TPS%20Team%201.xlsx" TargetMode="External"/><Relationship Id="rId1" Type="http://schemas.openxmlformats.org/officeDocument/2006/relationships/externalLinkPath" Target="https://d.docs.live.net/2b1e8c2dac6f93f3/TPS%20April%2024-26/Takt-Template-TPS%20Team%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Users/samuelsandovalmiranda/Downloads/R&amp;O.xlsx" TargetMode="External"/><Relationship Id="rId1" Type="http://schemas.openxmlformats.org/officeDocument/2006/relationships/externalLinkPath" Target="/Users/samuelsandovalmiranda/Downloads/R&amp;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Roadblocks"/>
      <sheetName val="Scrum Board"/>
      <sheetName val="Parametrics Calculator"/>
      <sheetName val="SOS"/>
    </sheetNames>
    <sheetDataSet>
      <sheetData sheetId="0" refreshError="1"/>
      <sheetData sheetId="1" refreshError="1"/>
      <sheetData sheetId="2" refreshError="1"/>
      <sheetData sheetId="3" refreshError="1"/>
      <sheetData sheetId="4" refreshError="1"/>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t="str">
            <v/>
          </cell>
          <cell r="CO3" t="str">
            <v/>
          </cell>
          <cell r="CP3" t="str">
            <v/>
          </cell>
          <cell r="CQ3" t="str">
            <v/>
          </cell>
          <cell r="CR3" t="str">
            <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t="str">
            <v/>
          </cell>
          <cell r="CT4" t="str">
            <v/>
          </cell>
          <cell r="CU4" t="str">
            <v/>
          </cell>
          <cell r="CV4" t="str">
            <v/>
          </cell>
          <cell r="CW4" t="str">
            <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t="str">
            <v/>
          </cell>
          <cell r="CY5" t="str">
            <v/>
          </cell>
          <cell r="CZ5" t="str">
            <v/>
          </cell>
          <cell r="DA5" t="str">
            <v/>
          </cell>
          <cell r="DB5" t="str">
            <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t="str">
            <v/>
          </cell>
          <cell r="DD6" t="str">
            <v/>
          </cell>
          <cell r="DE6" t="str">
            <v/>
          </cell>
          <cell r="DF6" t="str">
            <v/>
          </cell>
          <cell r="DG6" t="str">
            <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t="str">
            <v/>
          </cell>
          <cell r="DI7" t="str">
            <v/>
          </cell>
          <cell r="DJ7" t="str">
            <v/>
          </cell>
          <cell r="DK7" t="str">
            <v/>
          </cell>
          <cell r="DL7" t="str">
            <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v>1</v>
          </cell>
          <cell r="AV8">
            <v>1</v>
          </cell>
          <cell r="AW8">
            <v>1</v>
          </cell>
          <cell r="AX8">
            <v>1</v>
          </cell>
          <cell r="AY8">
            <v>1</v>
          </cell>
          <cell r="AZ8">
            <v>2</v>
          </cell>
          <cell r="BA8">
            <v>2</v>
          </cell>
          <cell r="BB8">
            <v>2</v>
          </cell>
          <cell r="BC8">
            <v>2</v>
          </cell>
          <cell r="BD8">
            <v>2</v>
          </cell>
          <cell r="BE8">
            <v>3</v>
          </cell>
          <cell r="BF8">
            <v>3</v>
          </cell>
          <cell r="BG8">
            <v>3</v>
          </cell>
          <cell r="BH8">
            <v>3</v>
          </cell>
          <cell r="BI8">
            <v>3</v>
          </cell>
          <cell r="BJ8">
            <v>4</v>
          </cell>
          <cell r="BK8">
            <v>4</v>
          </cell>
          <cell r="BL8">
            <v>4</v>
          </cell>
          <cell r="BM8">
            <v>4</v>
          </cell>
          <cell r="BN8">
            <v>4</v>
          </cell>
          <cell r="BO8">
            <v>5</v>
          </cell>
          <cell r="BP8">
            <v>5</v>
          </cell>
          <cell r="BQ8">
            <v>5</v>
          </cell>
          <cell r="BR8">
            <v>5</v>
          </cell>
          <cell r="BS8">
            <v>5</v>
          </cell>
          <cell r="BT8">
            <v>6</v>
          </cell>
          <cell r="BU8">
            <v>6</v>
          </cell>
          <cell r="BV8">
            <v>6</v>
          </cell>
          <cell r="BW8">
            <v>6</v>
          </cell>
          <cell r="BX8">
            <v>6</v>
          </cell>
          <cell r="BY8">
            <v>7</v>
          </cell>
          <cell r="BZ8">
            <v>7</v>
          </cell>
          <cell r="CA8">
            <v>7</v>
          </cell>
          <cell r="CB8">
            <v>7</v>
          </cell>
          <cell r="CC8">
            <v>7</v>
          </cell>
          <cell r="CD8">
            <v>8</v>
          </cell>
          <cell r="CE8">
            <v>8</v>
          </cell>
          <cell r="CF8">
            <v>8</v>
          </cell>
          <cell r="CG8">
            <v>8</v>
          </cell>
          <cell r="CH8">
            <v>8</v>
          </cell>
          <cell r="CI8">
            <v>9</v>
          </cell>
          <cell r="CJ8">
            <v>9</v>
          </cell>
          <cell r="CK8">
            <v>9</v>
          </cell>
          <cell r="CL8">
            <v>9</v>
          </cell>
          <cell r="CM8">
            <v>9</v>
          </cell>
          <cell r="CN8">
            <v>10</v>
          </cell>
          <cell r="CO8">
            <v>10</v>
          </cell>
          <cell r="CP8">
            <v>10</v>
          </cell>
          <cell r="CQ8">
            <v>10</v>
          </cell>
          <cell r="CR8">
            <v>10</v>
          </cell>
          <cell r="CS8">
            <v>11</v>
          </cell>
          <cell r="CT8">
            <v>11</v>
          </cell>
          <cell r="CU8">
            <v>11</v>
          </cell>
          <cell r="CV8">
            <v>11</v>
          </cell>
          <cell r="CW8">
            <v>11</v>
          </cell>
          <cell r="CX8">
            <v>12</v>
          </cell>
          <cell r="CY8">
            <v>12</v>
          </cell>
          <cell r="CZ8">
            <v>12</v>
          </cell>
          <cell r="DA8">
            <v>12</v>
          </cell>
          <cell r="DB8">
            <v>12</v>
          </cell>
          <cell r="DC8">
            <v>13</v>
          </cell>
          <cell r="DD8">
            <v>13</v>
          </cell>
          <cell r="DE8">
            <v>13</v>
          </cell>
          <cell r="DF8">
            <v>13</v>
          </cell>
          <cell r="DG8">
            <v>13</v>
          </cell>
          <cell r="DH8">
            <v>14</v>
          </cell>
          <cell r="DI8">
            <v>14</v>
          </cell>
          <cell r="DJ8">
            <v>14</v>
          </cell>
          <cell r="DK8">
            <v>14</v>
          </cell>
          <cell r="DL8">
            <v>14</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v>1</v>
          </cell>
          <cell r="BA9">
            <v>1</v>
          </cell>
          <cell r="BB9">
            <v>1</v>
          </cell>
          <cell r="BC9">
            <v>1</v>
          </cell>
          <cell r="BD9">
            <v>1</v>
          </cell>
          <cell r="BE9">
            <v>2</v>
          </cell>
          <cell r="BF9">
            <v>2</v>
          </cell>
          <cell r="BG9">
            <v>2</v>
          </cell>
          <cell r="BH9">
            <v>2</v>
          </cell>
          <cell r="BI9">
            <v>2</v>
          </cell>
          <cell r="BJ9">
            <v>3</v>
          </cell>
          <cell r="BK9">
            <v>3</v>
          </cell>
          <cell r="BL9">
            <v>3</v>
          </cell>
          <cell r="BM9">
            <v>3</v>
          </cell>
          <cell r="BN9">
            <v>3</v>
          </cell>
          <cell r="BO9">
            <v>4</v>
          </cell>
          <cell r="BP9">
            <v>4</v>
          </cell>
          <cell r="BQ9">
            <v>4</v>
          </cell>
          <cell r="BR9">
            <v>4</v>
          </cell>
          <cell r="BS9">
            <v>4</v>
          </cell>
          <cell r="BT9">
            <v>5</v>
          </cell>
          <cell r="BU9">
            <v>5</v>
          </cell>
          <cell r="BV9">
            <v>5</v>
          </cell>
          <cell r="BW9">
            <v>5</v>
          </cell>
          <cell r="BX9">
            <v>5</v>
          </cell>
          <cell r="BY9">
            <v>6</v>
          </cell>
          <cell r="BZ9">
            <v>6</v>
          </cell>
          <cell r="CA9">
            <v>6</v>
          </cell>
          <cell r="CB9">
            <v>6</v>
          </cell>
          <cell r="CC9">
            <v>6</v>
          </cell>
          <cell r="CD9">
            <v>7</v>
          </cell>
          <cell r="CE9">
            <v>7</v>
          </cell>
          <cell r="CF9">
            <v>7</v>
          </cell>
          <cell r="CG9">
            <v>7</v>
          </cell>
          <cell r="CH9">
            <v>7</v>
          </cell>
          <cell r="CI9">
            <v>8</v>
          </cell>
          <cell r="CJ9">
            <v>8</v>
          </cell>
          <cell r="CK9">
            <v>8</v>
          </cell>
          <cell r="CL9">
            <v>8</v>
          </cell>
          <cell r="CM9">
            <v>8</v>
          </cell>
          <cell r="CN9">
            <v>9</v>
          </cell>
          <cell r="CO9">
            <v>9</v>
          </cell>
          <cell r="CP9">
            <v>9</v>
          </cell>
          <cell r="CQ9">
            <v>9</v>
          </cell>
          <cell r="CR9">
            <v>9</v>
          </cell>
          <cell r="CS9">
            <v>10</v>
          </cell>
          <cell r="CT9">
            <v>10</v>
          </cell>
          <cell r="CU9">
            <v>10</v>
          </cell>
          <cell r="CV9">
            <v>10</v>
          </cell>
          <cell r="CW9">
            <v>10</v>
          </cell>
          <cell r="CX9">
            <v>11</v>
          </cell>
          <cell r="CY9">
            <v>11</v>
          </cell>
          <cell r="CZ9">
            <v>11</v>
          </cell>
          <cell r="DA9">
            <v>11</v>
          </cell>
          <cell r="DB9">
            <v>11</v>
          </cell>
          <cell r="DC9">
            <v>12</v>
          </cell>
          <cell r="DD9">
            <v>12</v>
          </cell>
          <cell r="DE9">
            <v>12</v>
          </cell>
          <cell r="DF9">
            <v>12</v>
          </cell>
          <cell r="DG9">
            <v>12</v>
          </cell>
          <cell r="DH9">
            <v>13</v>
          </cell>
          <cell r="DI9">
            <v>13</v>
          </cell>
          <cell r="DJ9">
            <v>13</v>
          </cell>
          <cell r="DK9">
            <v>13</v>
          </cell>
          <cell r="DL9">
            <v>13</v>
          </cell>
          <cell r="DM9">
            <v>14</v>
          </cell>
          <cell r="DN9">
            <v>14</v>
          </cell>
          <cell r="DO9">
            <v>14</v>
          </cell>
          <cell r="DP9">
            <v>14</v>
          </cell>
          <cell r="DQ9">
            <v>14</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v>1</v>
          </cell>
          <cell r="BF10">
            <v>1</v>
          </cell>
          <cell r="BG10">
            <v>1</v>
          </cell>
          <cell r="BH10">
            <v>1</v>
          </cell>
          <cell r="BI10">
            <v>1</v>
          </cell>
          <cell r="BJ10">
            <v>2</v>
          </cell>
          <cell r="BK10">
            <v>2</v>
          </cell>
          <cell r="BL10">
            <v>2</v>
          </cell>
          <cell r="BM10">
            <v>2</v>
          </cell>
          <cell r="BN10">
            <v>2</v>
          </cell>
          <cell r="BO10">
            <v>3</v>
          </cell>
          <cell r="BP10">
            <v>3</v>
          </cell>
          <cell r="BQ10">
            <v>3</v>
          </cell>
          <cell r="BR10">
            <v>3</v>
          </cell>
          <cell r="BS10">
            <v>3</v>
          </cell>
          <cell r="BT10">
            <v>4</v>
          </cell>
          <cell r="BU10">
            <v>4</v>
          </cell>
          <cell r="BV10">
            <v>4</v>
          </cell>
          <cell r="BW10">
            <v>4</v>
          </cell>
          <cell r="BX10">
            <v>4</v>
          </cell>
          <cell r="BY10">
            <v>5</v>
          </cell>
          <cell r="BZ10">
            <v>5</v>
          </cell>
          <cell r="CA10">
            <v>5</v>
          </cell>
          <cell r="CB10">
            <v>5</v>
          </cell>
          <cell r="CC10">
            <v>5</v>
          </cell>
          <cell r="CD10">
            <v>6</v>
          </cell>
          <cell r="CE10">
            <v>6</v>
          </cell>
          <cell r="CF10">
            <v>6</v>
          </cell>
          <cell r="CG10">
            <v>6</v>
          </cell>
          <cell r="CH10">
            <v>6</v>
          </cell>
          <cell r="CI10">
            <v>7</v>
          </cell>
          <cell r="CJ10">
            <v>7</v>
          </cell>
          <cell r="CK10">
            <v>7</v>
          </cell>
          <cell r="CL10">
            <v>7</v>
          </cell>
          <cell r="CM10">
            <v>7</v>
          </cell>
          <cell r="CN10">
            <v>8</v>
          </cell>
          <cell r="CO10">
            <v>8</v>
          </cell>
          <cell r="CP10">
            <v>8</v>
          </cell>
          <cell r="CQ10">
            <v>8</v>
          </cell>
          <cell r="CR10">
            <v>8</v>
          </cell>
          <cell r="CS10">
            <v>9</v>
          </cell>
          <cell r="CT10">
            <v>9</v>
          </cell>
          <cell r="CU10">
            <v>9</v>
          </cell>
          <cell r="CV10">
            <v>9</v>
          </cell>
          <cell r="CW10">
            <v>9</v>
          </cell>
          <cell r="CX10">
            <v>10</v>
          </cell>
          <cell r="CY10">
            <v>10</v>
          </cell>
          <cell r="CZ10">
            <v>10</v>
          </cell>
          <cell r="DA10">
            <v>10</v>
          </cell>
          <cell r="DB10">
            <v>10</v>
          </cell>
          <cell r="DC10">
            <v>11</v>
          </cell>
          <cell r="DD10">
            <v>11</v>
          </cell>
          <cell r="DE10">
            <v>11</v>
          </cell>
          <cell r="DF10">
            <v>11</v>
          </cell>
          <cell r="DG10">
            <v>11</v>
          </cell>
          <cell r="DH10">
            <v>12</v>
          </cell>
          <cell r="DI10">
            <v>12</v>
          </cell>
          <cell r="DJ10">
            <v>12</v>
          </cell>
          <cell r="DK10">
            <v>12</v>
          </cell>
          <cell r="DL10">
            <v>12</v>
          </cell>
          <cell r="DM10">
            <v>13</v>
          </cell>
          <cell r="DN10">
            <v>13</v>
          </cell>
          <cell r="DO10">
            <v>13</v>
          </cell>
          <cell r="DP10">
            <v>13</v>
          </cell>
          <cell r="DQ10">
            <v>13</v>
          </cell>
          <cell r="DR10">
            <v>14</v>
          </cell>
          <cell r="DS10">
            <v>14</v>
          </cell>
          <cell r="DT10">
            <v>14</v>
          </cell>
          <cell r="DU10">
            <v>14</v>
          </cell>
          <cell r="DV10">
            <v>14</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2</v>
          </cell>
          <cell r="Z46">
            <v>2</v>
          </cell>
          <cell r="AA46">
            <v>2</v>
          </cell>
          <cell r="AB46">
            <v>3</v>
          </cell>
          <cell r="AC46">
            <v>3</v>
          </cell>
          <cell r="AD46">
            <v>3</v>
          </cell>
          <cell r="AE46">
            <v>4</v>
          </cell>
          <cell r="AF46">
            <v>4</v>
          </cell>
          <cell r="AG46">
            <v>4</v>
          </cell>
          <cell r="AH46">
            <v>5</v>
          </cell>
          <cell r="AI46">
            <v>5</v>
          </cell>
          <cell r="AJ46">
            <v>5</v>
          </cell>
          <cell r="AK46">
            <v>6</v>
          </cell>
          <cell r="AL46">
            <v>6</v>
          </cell>
          <cell r="AM46">
            <v>6</v>
          </cell>
          <cell r="AN46">
            <v>7</v>
          </cell>
          <cell r="AO46">
            <v>7</v>
          </cell>
          <cell r="AP46">
            <v>7</v>
          </cell>
          <cell r="AQ46">
            <v>8</v>
          </cell>
          <cell r="AR46">
            <v>8</v>
          </cell>
          <cell r="AS46">
            <v>8</v>
          </cell>
          <cell r="AT46">
            <v>9</v>
          </cell>
          <cell r="AU46">
            <v>9</v>
          </cell>
          <cell r="AV46">
            <v>9</v>
          </cell>
          <cell r="AW46">
            <v>10</v>
          </cell>
          <cell r="AX46">
            <v>10</v>
          </cell>
          <cell r="AY46">
            <v>10</v>
          </cell>
          <cell r="AZ46">
            <v>11</v>
          </cell>
          <cell r="BA46">
            <v>11</v>
          </cell>
          <cell r="BB46">
            <v>11</v>
          </cell>
          <cell r="BC46">
            <v>12</v>
          </cell>
          <cell r="BD46">
            <v>12</v>
          </cell>
          <cell r="BE46">
            <v>12</v>
          </cell>
          <cell r="BF46">
            <v>13</v>
          </cell>
          <cell r="BG46">
            <v>13</v>
          </cell>
          <cell r="BH46">
            <v>13</v>
          </cell>
          <cell r="BI46">
            <v>14</v>
          </cell>
          <cell r="BJ46">
            <v>14</v>
          </cell>
          <cell r="BK46">
            <v>14</v>
          </cell>
          <cell r="BL46" t="str">
            <v/>
          </cell>
          <cell r="BM46" t="str">
            <v/>
          </cell>
          <cell r="BN46" t="str">
            <v/>
          </cell>
          <cell r="BO46" t="str">
            <v/>
          </cell>
          <cell r="BP46" t="str">
            <v/>
          </cell>
          <cell r="BQ46" t="str">
            <v/>
          </cell>
          <cell r="BR46" t="str">
            <v/>
          </cell>
          <cell r="BS46" t="str">
            <v/>
          </cell>
          <cell r="BT46" t="str">
            <v/>
          </cell>
          <cell r="BU46" t="str">
            <v/>
          </cell>
          <cell r="BV46" t="str">
            <v/>
          </cell>
          <cell r="BW46" t="str">
            <v/>
          </cell>
          <cell r="BX46" t="str">
            <v/>
          </cell>
          <cell r="BY46" t="str">
            <v/>
          </cell>
          <cell r="BZ46" t="str">
            <v/>
          </cell>
          <cell r="CA46" t="str">
            <v/>
          </cell>
          <cell r="CB46" t="str">
            <v/>
          </cell>
          <cell r="CC46" t="str">
            <v/>
          </cell>
          <cell r="CD46" t="str">
            <v/>
          </cell>
          <cell r="CE46" t="str">
            <v/>
          </cell>
          <cell r="CF46" t="str">
            <v/>
          </cell>
          <cell r="CG46" t="str">
            <v/>
          </cell>
          <cell r="CH46" t="str">
            <v/>
          </cell>
          <cell r="CI46" t="str">
            <v/>
          </cell>
          <cell r="CJ46" t="str">
            <v/>
          </cell>
          <cell r="CK46" t="str">
            <v/>
          </cell>
          <cell r="CL46" t="str">
            <v/>
          </cell>
          <cell r="CM46" t="str">
            <v/>
          </cell>
          <cell r="CN46" t="str">
            <v/>
          </cell>
          <cell r="CO46" t="str">
            <v/>
          </cell>
          <cell r="CP46" t="str">
            <v/>
          </cell>
          <cell r="CQ46" t="str">
            <v/>
          </cell>
          <cell r="CR46" t="str">
            <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v>1</v>
          </cell>
          <cell r="Z47">
            <v>1</v>
          </cell>
          <cell r="AA47">
            <v>1</v>
          </cell>
          <cell r="AB47">
            <v>2</v>
          </cell>
          <cell r="AC47">
            <v>2</v>
          </cell>
          <cell r="AD47">
            <v>2</v>
          </cell>
          <cell r="AE47">
            <v>3</v>
          </cell>
          <cell r="AF47">
            <v>3</v>
          </cell>
          <cell r="AG47">
            <v>3</v>
          </cell>
          <cell r="AH47">
            <v>4</v>
          </cell>
          <cell r="AI47">
            <v>4</v>
          </cell>
          <cell r="AJ47">
            <v>4</v>
          </cell>
          <cell r="AK47">
            <v>5</v>
          </cell>
          <cell r="AL47">
            <v>5</v>
          </cell>
          <cell r="AM47">
            <v>5</v>
          </cell>
          <cell r="AN47">
            <v>6</v>
          </cell>
          <cell r="AO47">
            <v>6</v>
          </cell>
          <cell r="AP47">
            <v>6</v>
          </cell>
          <cell r="AQ47">
            <v>7</v>
          </cell>
          <cell r="AR47">
            <v>7</v>
          </cell>
          <cell r="AS47">
            <v>7</v>
          </cell>
          <cell r="AT47">
            <v>8</v>
          </cell>
          <cell r="AU47">
            <v>8</v>
          </cell>
          <cell r="AV47">
            <v>8</v>
          </cell>
          <cell r="AW47">
            <v>9</v>
          </cell>
          <cell r="AX47">
            <v>9</v>
          </cell>
          <cell r="AY47">
            <v>9</v>
          </cell>
          <cell r="AZ47">
            <v>10</v>
          </cell>
          <cell r="BA47">
            <v>10</v>
          </cell>
          <cell r="BB47">
            <v>10</v>
          </cell>
          <cell r="BC47">
            <v>11</v>
          </cell>
          <cell r="BD47">
            <v>11</v>
          </cell>
          <cell r="BE47">
            <v>11</v>
          </cell>
          <cell r="BF47">
            <v>12</v>
          </cell>
          <cell r="BG47">
            <v>12</v>
          </cell>
          <cell r="BH47">
            <v>12</v>
          </cell>
          <cell r="BI47">
            <v>13</v>
          </cell>
          <cell r="BJ47">
            <v>13</v>
          </cell>
          <cell r="BK47">
            <v>13</v>
          </cell>
          <cell r="BL47">
            <v>14</v>
          </cell>
          <cell r="BM47">
            <v>14</v>
          </cell>
          <cell r="BN47">
            <v>14</v>
          </cell>
          <cell r="BO47" t="str">
            <v/>
          </cell>
          <cell r="BP47" t="str">
            <v/>
          </cell>
          <cell r="BQ47" t="str">
            <v/>
          </cell>
          <cell r="BR47" t="str">
            <v/>
          </cell>
          <cell r="BS47" t="str">
            <v/>
          </cell>
          <cell r="BT47" t="str">
            <v/>
          </cell>
          <cell r="BU47" t="str">
            <v/>
          </cell>
          <cell r="BV47" t="str">
            <v/>
          </cell>
          <cell r="BW47" t="str">
            <v/>
          </cell>
          <cell r="BX47" t="str">
            <v/>
          </cell>
          <cell r="BY47" t="str">
            <v/>
          </cell>
          <cell r="BZ47" t="str">
            <v/>
          </cell>
          <cell r="CA47" t="str">
            <v/>
          </cell>
          <cell r="CB47" t="str">
            <v/>
          </cell>
          <cell r="CC47" t="str">
            <v/>
          </cell>
          <cell r="CD47" t="str">
            <v/>
          </cell>
          <cell r="CE47" t="str">
            <v/>
          </cell>
          <cell r="CF47" t="str">
            <v/>
          </cell>
          <cell r="CG47" t="str">
            <v/>
          </cell>
          <cell r="CH47" t="str">
            <v/>
          </cell>
          <cell r="CI47" t="str">
            <v/>
          </cell>
          <cell r="CJ47" t="str">
            <v/>
          </cell>
          <cell r="CK47" t="str">
            <v/>
          </cell>
          <cell r="CL47" t="str">
            <v/>
          </cell>
          <cell r="CM47" t="str">
            <v/>
          </cell>
          <cell r="CN47" t="str">
            <v/>
          </cell>
          <cell r="CO47" t="str">
            <v/>
          </cell>
          <cell r="CP47" t="str">
            <v/>
          </cell>
          <cell r="CQ47" t="str">
            <v/>
          </cell>
          <cell r="CR47" t="str">
            <v/>
          </cell>
          <cell r="CS47" t="str">
            <v/>
          </cell>
          <cell r="CT47" t="str">
            <v/>
          </cell>
          <cell r="CU47" t="str">
            <v/>
          </cell>
          <cell r="CV47" t="str">
            <v/>
          </cell>
          <cell r="CW47" t="str">
            <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v>1</v>
          </cell>
          <cell r="AC48">
            <v>1</v>
          </cell>
          <cell r="AD48">
            <v>1</v>
          </cell>
          <cell r="AE48">
            <v>2</v>
          </cell>
          <cell r="AF48">
            <v>2</v>
          </cell>
          <cell r="AG48">
            <v>2</v>
          </cell>
          <cell r="AH48">
            <v>3</v>
          </cell>
          <cell r="AI48">
            <v>3</v>
          </cell>
          <cell r="AJ48">
            <v>3</v>
          </cell>
          <cell r="AK48">
            <v>4</v>
          </cell>
          <cell r="AL48">
            <v>4</v>
          </cell>
          <cell r="AM48">
            <v>4</v>
          </cell>
          <cell r="AN48">
            <v>5</v>
          </cell>
          <cell r="AO48">
            <v>5</v>
          </cell>
          <cell r="AP48">
            <v>5</v>
          </cell>
          <cell r="AQ48">
            <v>6</v>
          </cell>
          <cell r="AR48">
            <v>6</v>
          </cell>
          <cell r="AS48">
            <v>6</v>
          </cell>
          <cell r="AT48">
            <v>7</v>
          </cell>
          <cell r="AU48">
            <v>7</v>
          </cell>
          <cell r="AV48">
            <v>7</v>
          </cell>
          <cell r="AW48">
            <v>8</v>
          </cell>
          <cell r="AX48">
            <v>8</v>
          </cell>
          <cell r="AY48">
            <v>8</v>
          </cell>
          <cell r="AZ48">
            <v>9</v>
          </cell>
          <cell r="BA48">
            <v>9</v>
          </cell>
          <cell r="BB48">
            <v>9</v>
          </cell>
          <cell r="BC48">
            <v>10</v>
          </cell>
          <cell r="BD48">
            <v>10</v>
          </cell>
          <cell r="BE48">
            <v>10</v>
          </cell>
          <cell r="BF48">
            <v>11</v>
          </cell>
          <cell r="BG48">
            <v>11</v>
          </cell>
          <cell r="BH48">
            <v>11</v>
          </cell>
          <cell r="BI48">
            <v>12</v>
          </cell>
          <cell r="BJ48">
            <v>12</v>
          </cell>
          <cell r="BK48">
            <v>12</v>
          </cell>
          <cell r="BL48">
            <v>13</v>
          </cell>
          <cell r="BM48">
            <v>13</v>
          </cell>
          <cell r="BN48">
            <v>13</v>
          </cell>
          <cell r="BO48">
            <v>14</v>
          </cell>
          <cell r="BP48">
            <v>14</v>
          </cell>
          <cell r="BQ48">
            <v>14</v>
          </cell>
          <cell r="BR48" t="str">
            <v/>
          </cell>
          <cell r="BS48" t="str">
            <v/>
          </cell>
          <cell r="BT48" t="str">
            <v/>
          </cell>
          <cell r="BU48" t="str">
            <v/>
          </cell>
          <cell r="BV48" t="str">
            <v/>
          </cell>
          <cell r="BW48" t="str">
            <v/>
          </cell>
          <cell r="BX48" t="str">
            <v/>
          </cell>
          <cell r="BY48" t="str">
            <v/>
          </cell>
          <cell r="BZ48" t="str">
            <v/>
          </cell>
          <cell r="CA48" t="str">
            <v/>
          </cell>
          <cell r="CB48" t="str">
            <v/>
          </cell>
          <cell r="CC48" t="str">
            <v/>
          </cell>
          <cell r="CD48" t="str">
            <v/>
          </cell>
          <cell r="CE48" t="str">
            <v/>
          </cell>
          <cell r="CF48" t="str">
            <v/>
          </cell>
          <cell r="CG48" t="str">
            <v/>
          </cell>
          <cell r="CH48" t="str">
            <v/>
          </cell>
          <cell r="CI48" t="str">
            <v/>
          </cell>
          <cell r="CJ48" t="str">
            <v/>
          </cell>
          <cell r="CK48" t="str">
            <v/>
          </cell>
          <cell r="CL48" t="str">
            <v/>
          </cell>
          <cell r="CM48" t="str">
            <v/>
          </cell>
          <cell r="CN48" t="str">
            <v/>
          </cell>
          <cell r="CO48" t="str">
            <v/>
          </cell>
          <cell r="CP48" t="str">
            <v/>
          </cell>
          <cell r="CQ48" t="str">
            <v/>
          </cell>
          <cell r="CR48" t="str">
            <v/>
          </cell>
          <cell r="CS48" t="str">
            <v/>
          </cell>
          <cell r="CT48" t="str">
            <v/>
          </cell>
          <cell r="CU48" t="str">
            <v/>
          </cell>
          <cell r="CV48" t="str">
            <v/>
          </cell>
          <cell r="CW48" t="str">
            <v/>
          </cell>
          <cell r="CX48" t="str">
            <v/>
          </cell>
          <cell r="CY48" t="str">
            <v/>
          </cell>
          <cell r="CZ48" t="str">
            <v/>
          </cell>
          <cell r="DA48" t="str">
            <v/>
          </cell>
          <cell r="DB48" t="str">
            <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v>1</v>
          </cell>
          <cell r="AF49">
            <v>1</v>
          </cell>
          <cell r="AG49">
            <v>1</v>
          </cell>
          <cell r="AH49">
            <v>2</v>
          </cell>
          <cell r="AI49">
            <v>2</v>
          </cell>
          <cell r="AJ49">
            <v>2</v>
          </cell>
          <cell r="AK49">
            <v>3</v>
          </cell>
          <cell r="AL49">
            <v>3</v>
          </cell>
          <cell r="AM49">
            <v>3</v>
          </cell>
          <cell r="AN49">
            <v>4</v>
          </cell>
          <cell r="AO49">
            <v>4</v>
          </cell>
          <cell r="AP49">
            <v>4</v>
          </cell>
          <cell r="AQ49">
            <v>5</v>
          </cell>
          <cell r="AR49">
            <v>5</v>
          </cell>
          <cell r="AS49">
            <v>5</v>
          </cell>
          <cell r="AT49">
            <v>6</v>
          </cell>
          <cell r="AU49">
            <v>6</v>
          </cell>
          <cell r="AV49">
            <v>6</v>
          </cell>
          <cell r="AW49">
            <v>7</v>
          </cell>
          <cell r="AX49">
            <v>7</v>
          </cell>
          <cell r="AY49">
            <v>7</v>
          </cell>
          <cell r="AZ49">
            <v>8</v>
          </cell>
          <cell r="BA49">
            <v>8</v>
          </cell>
          <cell r="BB49">
            <v>8</v>
          </cell>
          <cell r="BC49">
            <v>9</v>
          </cell>
          <cell r="BD49">
            <v>9</v>
          </cell>
          <cell r="BE49">
            <v>9</v>
          </cell>
          <cell r="BF49">
            <v>10</v>
          </cell>
          <cell r="BG49">
            <v>10</v>
          </cell>
          <cell r="BH49">
            <v>10</v>
          </cell>
          <cell r="BI49">
            <v>11</v>
          </cell>
          <cell r="BJ49">
            <v>11</v>
          </cell>
          <cell r="BK49">
            <v>11</v>
          </cell>
          <cell r="BL49">
            <v>12</v>
          </cell>
          <cell r="BM49">
            <v>12</v>
          </cell>
          <cell r="BN49">
            <v>12</v>
          </cell>
          <cell r="BO49">
            <v>13</v>
          </cell>
          <cell r="BP49">
            <v>13</v>
          </cell>
          <cell r="BQ49">
            <v>13</v>
          </cell>
          <cell r="BR49">
            <v>14</v>
          </cell>
          <cell r="BS49">
            <v>14</v>
          </cell>
          <cell r="BT49">
            <v>14</v>
          </cell>
          <cell r="BU49" t="str">
            <v/>
          </cell>
          <cell r="BV49" t="str">
            <v/>
          </cell>
          <cell r="BW49" t="str">
            <v/>
          </cell>
          <cell r="BX49" t="str">
            <v/>
          </cell>
          <cell r="BY49" t="str">
            <v/>
          </cell>
          <cell r="BZ49" t="str">
            <v/>
          </cell>
          <cell r="CA49" t="str">
            <v/>
          </cell>
          <cell r="CB49" t="str">
            <v/>
          </cell>
          <cell r="CC49" t="str">
            <v/>
          </cell>
          <cell r="CD49" t="str">
            <v/>
          </cell>
          <cell r="CE49" t="str">
            <v/>
          </cell>
          <cell r="CF49" t="str">
            <v/>
          </cell>
          <cell r="CG49" t="str">
            <v/>
          </cell>
          <cell r="CH49" t="str">
            <v/>
          </cell>
          <cell r="CI49" t="str">
            <v/>
          </cell>
          <cell r="CJ49" t="str">
            <v/>
          </cell>
          <cell r="CK49" t="str">
            <v/>
          </cell>
          <cell r="CL49" t="str">
            <v/>
          </cell>
          <cell r="CM49" t="str">
            <v/>
          </cell>
          <cell r="CN49" t="str">
            <v/>
          </cell>
          <cell r="CO49" t="str">
            <v/>
          </cell>
          <cell r="CP49" t="str">
            <v/>
          </cell>
          <cell r="CQ49" t="str">
            <v/>
          </cell>
          <cell r="CR49" t="str">
            <v/>
          </cell>
          <cell r="CS49" t="str">
            <v/>
          </cell>
          <cell r="CT49" t="str">
            <v/>
          </cell>
          <cell r="CU49" t="str">
            <v/>
          </cell>
          <cell r="CV49" t="str">
            <v/>
          </cell>
          <cell r="CW49" t="str">
            <v/>
          </cell>
          <cell r="CX49" t="str">
            <v/>
          </cell>
          <cell r="CY49" t="str">
            <v/>
          </cell>
          <cell r="CZ49" t="str">
            <v/>
          </cell>
          <cell r="DA49" t="str">
            <v/>
          </cell>
          <cell r="DB49" t="str">
            <v/>
          </cell>
          <cell r="DC49" t="str">
            <v/>
          </cell>
          <cell r="DD49" t="str">
            <v/>
          </cell>
          <cell r="DE49" t="str">
            <v/>
          </cell>
          <cell r="DF49" t="str">
            <v/>
          </cell>
          <cell r="DG49" t="str">
            <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v>1</v>
          </cell>
          <cell r="AI50">
            <v>1</v>
          </cell>
          <cell r="AJ50">
            <v>1</v>
          </cell>
          <cell r="AK50">
            <v>2</v>
          </cell>
          <cell r="AL50">
            <v>2</v>
          </cell>
          <cell r="AM50">
            <v>2</v>
          </cell>
          <cell r="AN50">
            <v>3</v>
          </cell>
          <cell r="AO50">
            <v>3</v>
          </cell>
          <cell r="AP50">
            <v>3</v>
          </cell>
          <cell r="AQ50">
            <v>4</v>
          </cell>
          <cell r="AR50">
            <v>4</v>
          </cell>
          <cell r="AS50">
            <v>4</v>
          </cell>
          <cell r="AT50">
            <v>5</v>
          </cell>
          <cell r="AU50">
            <v>5</v>
          </cell>
          <cell r="AV50">
            <v>5</v>
          </cell>
          <cell r="AW50">
            <v>6</v>
          </cell>
          <cell r="AX50">
            <v>6</v>
          </cell>
          <cell r="AY50">
            <v>6</v>
          </cell>
          <cell r="AZ50">
            <v>7</v>
          </cell>
          <cell r="BA50">
            <v>7</v>
          </cell>
          <cell r="BB50">
            <v>7</v>
          </cell>
          <cell r="BC50">
            <v>8</v>
          </cell>
          <cell r="BD50">
            <v>8</v>
          </cell>
          <cell r="BE50">
            <v>8</v>
          </cell>
          <cell r="BF50">
            <v>9</v>
          </cell>
          <cell r="BG50">
            <v>9</v>
          </cell>
          <cell r="BH50">
            <v>9</v>
          </cell>
          <cell r="BI50">
            <v>10</v>
          </cell>
          <cell r="BJ50">
            <v>10</v>
          </cell>
          <cell r="BK50">
            <v>10</v>
          </cell>
          <cell r="BL50">
            <v>11</v>
          </cell>
          <cell r="BM50">
            <v>11</v>
          </cell>
          <cell r="BN50">
            <v>11</v>
          </cell>
          <cell r="BO50">
            <v>12</v>
          </cell>
          <cell r="BP50">
            <v>12</v>
          </cell>
          <cell r="BQ50">
            <v>12</v>
          </cell>
          <cell r="BR50">
            <v>13</v>
          </cell>
          <cell r="BS50">
            <v>13</v>
          </cell>
          <cell r="BT50">
            <v>13</v>
          </cell>
          <cell r="BU50">
            <v>14</v>
          </cell>
          <cell r="BV50">
            <v>14</v>
          </cell>
          <cell r="BW50">
            <v>14</v>
          </cell>
          <cell r="BX50" t="str">
            <v/>
          </cell>
          <cell r="BY50" t="str">
            <v/>
          </cell>
          <cell r="BZ50" t="str">
            <v/>
          </cell>
          <cell r="CA50" t="str">
            <v/>
          </cell>
          <cell r="CB50" t="str">
            <v/>
          </cell>
          <cell r="CC50" t="str">
            <v/>
          </cell>
          <cell r="CD50" t="str">
            <v/>
          </cell>
          <cell r="CE50" t="str">
            <v/>
          </cell>
          <cell r="CF50" t="str">
            <v/>
          </cell>
          <cell r="CG50" t="str">
            <v/>
          </cell>
          <cell r="CH50" t="str">
            <v/>
          </cell>
          <cell r="CI50" t="str">
            <v/>
          </cell>
          <cell r="CJ50" t="str">
            <v/>
          </cell>
          <cell r="CK50" t="str">
            <v/>
          </cell>
          <cell r="CL50" t="str">
            <v/>
          </cell>
          <cell r="CM50" t="str">
            <v/>
          </cell>
          <cell r="CN50" t="str">
            <v/>
          </cell>
          <cell r="CO50" t="str">
            <v/>
          </cell>
          <cell r="CP50" t="str">
            <v/>
          </cell>
          <cell r="CQ50" t="str">
            <v/>
          </cell>
          <cell r="CR50" t="str">
            <v/>
          </cell>
          <cell r="CS50" t="str">
            <v/>
          </cell>
          <cell r="CT50" t="str">
            <v/>
          </cell>
          <cell r="CU50" t="str">
            <v/>
          </cell>
          <cell r="CV50" t="str">
            <v/>
          </cell>
          <cell r="CW50" t="str">
            <v/>
          </cell>
          <cell r="CX50" t="str">
            <v/>
          </cell>
          <cell r="CY50" t="str">
            <v/>
          </cell>
          <cell r="CZ50" t="str">
            <v/>
          </cell>
          <cell r="DA50" t="str">
            <v/>
          </cell>
          <cell r="DB50" t="str">
            <v/>
          </cell>
          <cell r="DC50" t="str">
            <v/>
          </cell>
          <cell r="DD50" t="str">
            <v/>
          </cell>
          <cell r="DE50" t="str">
            <v/>
          </cell>
          <cell r="DF50" t="str">
            <v/>
          </cell>
          <cell r="DG50" t="str">
            <v/>
          </cell>
          <cell r="DH50" t="str">
            <v/>
          </cell>
          <cell r="DI50" t="str">
            <v/>
          </cell>
          <cell r="DJ50" t="str">
            <v/>
          </cell>
          <cell r="DK50" t="str">
            <v/>
          </cell>
          <cell r="DL50" t="str">
            <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v>1</v>
          </cell>
          <cell r="AL51">
            <v>1</v>
          </cell>
          <cell r="AM51">
            <v>1</v>
          </cell>
          <cell r="AN51">
            <v>2</v>
          </cell>
          <cell r="AO51">
            <v>2</v>
          </cell>
          <cell r="AP51">
            <v>2</v>
          </cell>
          <cell r="AQ51">
            <v>3</v>
          </cell>
          <cell r="AR51">
            <v>3</v>
          </cell>
          <cell r="AS51">
            <v>3</v>
          </cell>
          <cell r="AT51">
            <v>4</v>
          </cell>
          <cell r="AU51">
            <v>4</v>
          </cell>
          <cell r="AV51">
            <v>4</v>
          </cell>
          <cell r="AW51">
            <v>5</v>
          </cell>
          <cell r="AX51">
            <v>5</v>
          </cell>
          <cell r="AY51">
            <v>5</v>
          </cell>
          <cell r="AZ51">
            <v>6</v>
          </cell>
          <cell r="BA51">
            <v>6</v>
          </cell>
          <cell r="BB51">
            <v>6</v>
          </cell>
          <cell r="BC51">
            <v>7</v>
          </cell>
          <cell r="BD51">
            <v>7</v>
          </cell>
          <cell r="BE51">
            <v>7</v>
          </cell>
          <cell r="BF51">
            <v>8</v>
          </cell>
          <cell r="BG51">
            <v>8</v>
          </cell>
          <cell r="BH51">
            <v>8</v>
          </cell>
          <cell r="BI51">
            <v>9</v>
          </cell>
          <cell r="BJ51">
            <v>9</v>
          </cell>
          <cell r="BK51">
            <v>9</v>
          </cell>
          <cell r="BL51">
            <v>10</v>
          </cell>
          <cell r="BM51">
            <v>10</v>
          </cell>
          <cell r="BN51">
            <v>10</v>
          </cell>
          <cell r="BO51">
            <v>11</v>
          </cell>
          <cell r="BP51">
            <v>11</v>
          </cell>
          <cell r="BQ51">
            <v>11</v>
          </cell>
          <cell r="BR51">
            <v>12</v>
          </cell>
          <cell r="BS51">
            <v>12</v>
          </cell>
          <cell r="BT51">
            <v>12</v>
          </cell>
          <cell r="BU51">
            <v>13</v>
          </cell>
          <cell r="BV51">
            <v>13</v>
          </cell>
          <cell r="BW51">
            <v>13</v>
          </cell>
          <cell r="BX51">
            <v>14</v>
          </cell>
          <cell r="BY51">
            <v>14</v>
          </cell>
          <cell r="BZ51">
            <v>14</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v>1</v>
          </cell>
          <cell r="AO52">
            <v>1</v>
          </cell>
          <cell r="AP52">
            <v>1</v>
          </cell>
          <cell r="AQ52">
            <v>2</v>
          </cell>
          <cell r="AR52">
            <v>2</v>
          </cell>
          <cell r="AS52">
            <v>2</v>
          </cell>
          <cell r="AT52">
            <v>3</v>
          </cell>
          <cell r="AU52">
            <v>3</v>
          </cell>
          <cell r="AV52">
            <v>3</v>
          </cell>
          <cell r="AW52">
            <v>4</v>
          </cell>
          <cell r="AX52">
            <v>4</v>
          </cell>
          <cell r="AY52">
            <v>4</v>
          </cell>
          <cell r="AZ52">
            <v>5</v>
          </cell>
          <cell r="BA52">
            <v>5</v>
          </cell>
          <cell r="BB52">
            <v>5</v>
          </cell>
          <cell r="BC52">
            <v>6</v>
          </cell>
          <cell r="BD52">
            <v>6</v>
          </cell>
          <cell r="BE52">
            <v>6</v>
          </cell>
          <cell r="BF52">
            <v>7</v>
          </cell>
          <cell r="BG52">
            <v>7</v>
          </cell>
          <cell r="BH52">
            <v>7</v>
          </cell>
          <cell r="BI52">
            <v>8</v>
          </cell>
          <cell r="BJ52">
            <v>8</v>
          </cell>
          <cell r="BK52">
            <v>8</v>
          </cell>
          <cell r="BL52">
            <v>9</v>
          </cell>
          <cell r="BM52">
            <v>9</v>
          </cell>
          <cell r="BN52">
            <v>9</v>
          </cell>
          <cell r="BO52">
            <v>10</v>
          </cell>
          <cell r="BP52">
            <v>10</v>
          </cell>
          <cell r="BQ52">
            <v>10</v>
          </cell>
          <cell r="BR52">
            <v>11</v>
          </cell>
          <cell r="BS52">
            <v>11</v>
          </cell>
          <cell r="BT52">
            <v>11</v>
          </cell>
          <cell r="BU52">
            <v>12</v>
          </cell>
          <cell r="BV52">
            <v>12</v>
          </cell>
          <cell r="BW52">
            <v>12</v>
          </cell>
          <cell r="BX52">
            <v>13</v>
          </cell>
          <cell r="BY52">
            <v>13</v>
          </cell>
          <cell r="BZ52">
            <v>13</v>
          </cell>
          <cell r="CA52">
            <v>14</v>
          </cell>
          <cell r="CB52">
            <v>14</v>
          </cell>
          <cell r="CC52">
            <v>14</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v>1</v>
          </cell>
          <cell r="AR53">
            <v>1</v>
          </cell>
          <cell r="AS53">
            <v>1</v>
          </cell>
          <cell r="AT53">
            <v>2</v>
          </cell>
          <cell r="AU53">
            <v>2</v>
          </cell>
          <cell r="AV53">
            <v>2</v>
          </cell>
          <cell r="AW53">
            <v>3</v>
          </cell>
          <cell r="AX53">
            <v>3</v>
          </cell>
          <cell r="AY53">
            <v>3</v>
          </cell>
          <cell r="AZ53">
            <v>4</v>
          </cell>
          <cell r="BA53">
            <v>4</v>
          </cell>
          <cell r="BB53">
            <v>4</v>
          </cell>
          <cell r="BC53">
            <v>5</v>
          </cell>
          <cell r="BD53">
            <v>5</v>
          </cell>
          <cell r="BE53">
            <v>5</v>
          </cell>
          <cell r="BF53">
            <v>6</v>
          </cell>
          <cell r="BG53">
            <v>6</v>
          </cell>
          <cell r="BH53">
            <v>6</v>
          </cell>
          <cell r="BI53">
            <v>7</v>
          </cell>
          <cell r="BJ53">
            <v>7</v>
          </cell>
          <cell r="BK53">
            <v>7</v>
          </cell>
          <cell r="BL53">
            <v>8</v>
          </cell>
          <cell r="BM53">
            <v>8</v>
          </cell>
          <cell r="BN53">
            <v>8</v>
          </cell>
          <cell r="BO53">
            <v>9</v>
          </cell>
          <cell r="BP53">
            <v>9</v>
          </cell>
          <cell r="BQ53">
            <v>9</v>
          </cell>
          <cell r="BR53">
            <v>10</v>
          </cell>
          <cell r="BS53">
            <v>10</v>
          </cell>
          <cell r="BT53">
            <v>10</v>
          </cell>
          <cell r="BU53">
            <v>11</v>
          </cell>
          <cell r="BV53">
            <v>11</v>
          </cell>
          <cell r="BW53">
            <v>11</v>
          </cell>
          <cell r="BX53">
            <v>12</v>
          </cell>
          <cell r="BY53">
            <v>12</v>
          </cell>
          <cell r="BZ53">
            <v>12</v>
          </cell>
          <cell r="CA53">
            <v>13</v>
          </cell>
          <cell r="CB53">
            <v>13</v>
          </cell>
          <cell r="CC53">
            <v>13</v>
          </cell>
          <cell r="CD53">
            <v>14</v>
          </cell>
          <cell r="CE53">
            <v>14</v>
          </cell>
          <cell r="CF53">
            <v>14</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v>1</v>
          </cell>
          <cell r="AU54">
            <v>1</v>
          </cell>
          <cell r="AV54">
            <v>1</v>
          </cell>
          <cell r="AW54">
            <v>2</v>
          </cell>
          <cell r="AX54">
            <v>2</v>
          </cell>
          <cell r="AY54">
            <v>2</v>
          </cell>
          <cell r="AZ54">
            <v>3</v>
          </cell>
          <cell r="BA54">
            <v>3</v>
          </cell>
          <cell r="BB54">
            <v>3</v>
          </cell>
          <cell r="BC54">
            <v>4</v>
          </cell>
          <cell r="BD54">
            <v>4</v>
          </cell>
          <cell r="BE54">
            <v>4</v>
          </cell>
          <cell r="BF54">
            <v>5</v>
          </cell>
          <cell r="BG54">
            <v>5</v>
          </cell>
          <cell r="BH54">
            <v>5</v>
          </cell>
          <cell r="BI54">
            <v>6</v>
          </cell>
          <cell r="BJ54">
            <v>6</v>
          </cell>
          <cell r="BK54">
            <v>6</v>
          </cell>
          <cell r="BL54">
            <v>7</v>
          </cell>
          <cell r="BM54">
            <v>7</v>
          </cell>
          <cell r="BN54">
            <v>7</v>
          </cell>
          <cell r="BO54">
            <v>8</v>
          </cell>
          <cell r="BP54">
            <v>8</v>
          </cell>
          <cell r="BQ54">
            <v>8</v>
          </cell>
          <cell r="BR54">
            <v>9</v>
          </cell>
          <cell r="BS54">
            <v>9</v>
          </cell>
          <cell r="BT54">
            <v>9</v>
          </cell>
          <cell r="BU54">
            <v>10</v>
          </cell>
          <cell r="BV54">
            <v>10</v>
          </cell>
          <cell r="BW54">
            <v>10</v>
          </cell>
          <cell r="BX54">
            <v>11</v>
          </cell>
          <cell r="BY54">
            <v>11</v>
          </cell>
          <cell r="BZ54">
            <v>11</v>
          </cell>
          <cell r="CA54">
            <v>12</v>
          </cell>
          <cell r="CB54">
            <v>12</v>
          </cell>
          <cell r="CC54">
            <v>12</v>
          </cell>
          <cell r="CD54">
            <v>13</v>
          </cell>
          <cell r="CE54">
            <v>13</v>
          </cell>
          <cell r="CF54">
            <v>13</v>
          </cell>
          <cell r="CG54">
            <v>14</v>
          </cell>
          <cell r="CH54">
            <v>14</v>
          </cell>
          <cell r="CI54">
            <v>14</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v>1</v>
          </cell>
          <cell r="AX55">
            <v>1</v>
          </cell>
          <cell r="AY55">
            <v>1</v>
          </cell>
          <cell r="AZ55">
            <v>2</v>
          </cell>
          <cell r="BA55">
            <v>2</v>
          </cell>
          <cell r="BB55">
            <v>2</v>
          </cell>
          <cell r="BC55">
            <v>3</v>
          </cell>
          <cell r="BD55">
            <v>3</v>
          </cell>
          <cell r="BE55">
            <v>3</v>
          </cell>
          <cell r="BF55">
            <v>4</v>
          </cell>
          <cell r="BG55">
            <v>4</v>
          </cell>
          <cell r="BH55">
            <v>4</v>
          </cell>
          <cell r="BI55">
            <v>5</v>
          </cell>
          <cell r="BJ55">
            <v>5</v>
          </cell>
          <cell r="BK55">
            <v>5</v>
          </cell>
          <cell r="BL55">
            <v>6</v>
          </cell>
          <cell r="BM55">
            <v>6</v>
          </cell>
          <cell r="BN55">
            <v>6</v>
          </cell>
          <cell r="BO55">
            <v>7</v>
          </cell>
          <cell r="BP55">
            <v>7</v>
          </cell>
          <cell r="BQ55">
            <v>7</v>
          </cell>
          <cell r="BR55">
            <v>8</v>
          </cell>
          <cell r="BS55">
            <v>8</v>
          </cell>
          <cell r="BT55">
            <v>8</v>
          </cell>
          <cell r="BU55">
            <v>9</v>
          </cell>
          <cell r="BV55">
            <v>9</v>
          </cell>
          <cell r="BW55">
            <v>9</v>
          </cell>
          <cell r="BX55">
            <v>10</v>
          </cell>
          <cell r="BY55">
            <v>10</v>
          </cell>
          <cell r="BZ55">
            <v>10</v>
          </cell>
          <cell r="CA55">
            <v>11</v>
          </cell>
          <cell r="CB55">
            <v>11</v>
          </cell>
          <cell r="CC55">
            <v>11</v>
          </cell>
          <cell r="CD55">
            <v>12</v>
          </cell>
          <cell r="CE55">
            <v>12</v>
          </cell>
          <cell r="CF55">
            <v>12</v>
          </cell>
          <cell r="CG55">
            <v>13</v>
          </cell>
          <cell r="CH55">
            <v>13</v>
          </cell>
          <cell r="CI55">
            <v>13</v>
          </cell>
          <cell r="CJ55">
            <v>14</v>
          </cell>
          <cell r="CK55">
            <v>14</v>
          </cell>
          <cell r="CL55">
            <v>14</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v>1</v>
          </cell>
          <cell r="BA56">
            <v>1</v>
          </cell>
          <cell r="BB56">
            <v>1</v>
          </cell>
          <cell r="BC56">
            <v>2</v>
          </cell>
          <cell r="BD56">
            <v>2</v>
          </cell>
          <cell r="BE56">
            <v>2</v>
          </cell>
          <cell r="BF56">
            <v>3</v>
          </cell>
          <cell r="BG56">
            <v>3</v>
          </cell>
          <cell r="BH56">
            <v>3</v>
          </cell>
          <cell r="BI56">
            <v>4</v>
          </cell>
          <cell r="BJ56">
            <v>4</v>
          </cell>
          <cell r="BK56">
            <v>4</v>
          </cell>
          <cell r="BL56">
            <v>5</v>
          </cell>
          <cell r="BM56">
            <v>5</v>
          </cell>
          <cell r="BN56">
            <v>5</v>
          </cell>
          <cell r="BO56">
            <v>6</v>
          </cell>
          <cell r="BP56">
            <v>6</v>
          </cell>
          <cell r="BQ56">
            <v>6</v>
          </cell>
          <cell r="BR56">
            <v>7</v>
          </cell>
          <cell r="BS56">
            <v>7</v>
          </cell>
          <cell r="BT56">
            <v>7</v>
          </cell>
          <cell r="BU56">
            <v>8</v>
          </cell>
          <cell r="BV56">
            <v>8</v>
          </cell>
          <cell r="BW56">
            <v>8</v>
          </cell>
          <cell r="BX56">
            <v>9</v>
          </cell>
          <cell r="BY56">
            <v>9</v>
          </cell>
          <cell r="BZ56">
            <v>9</v>
          </cell>
          <cell r="CA56">
            <v>10</v>
          </cell>
          <cell r="CB56">
            <v>10</v>
          </cell>
          <cell r="CC56">
            <v>10</v>
          </cell>
          <cell r="CD56">
            <v>11</v>
          </cell>
          <cell r="CE56">
            <v>11</v>
          </cell>
          <cell r="CF56">
            <v>11</v>
          </cell>
          <cell r="CG56">
            <v>12</v>
          </cell>
          <cell r="CH56">
            <v>12</v>
          </cell>
          <cell r="CI56">
            <v>12</v>
          </cell>
          <cell r="CJ56">
            <v>13</v>
          </cell>
          <cell r="CK56">
            <v>13</v>
          </cell>
          <cell r="CL56">
            <v>13</v>
          </cell>
          <cell r="CM56">
            <v>14</v>
          </cell>
          <cell r="CN56">
            <v>14</v>
          </cell>
          <cell r="CO56">
            <v>14</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v>1</v>
          </cell>
          <cell r="BD57">
            <v>1</v>
          </cell>
          <cell r="BE57">
            <v>1</v>
          </cell>
          <cell r="BF57">
            <v>2</v>
          </cell>
          <cell r="BG57">
            <v>2</v>
          </cell>
          <cell r="BH57">
            <v>2</v>
          </cell>
          <cell r="BI57">
            <v>3</v>
          </cell>
          <cell r="BJ57">
            <v>3</v>
          </cell>
          <cell r="BK57">
            <v>3</v>
          </cell>
          <cell r="BL57">
            <v>4</v>
          </cell>
          <cell r="BM57">
            <v>4</v>
          </cell>
          <cell r="BN57">
            <v>4</v>
          </cell>
          <cell r="BO57">
            <v>5</v>
          </cell>
          <cell r="BP57">
            <v>5</v>
          </cell>
          <cell r="BQ57">
            <v>5</v>
          </cell>
          <cell r="BR57">
            <v>6</v>
          </cell>
          <cell r="BS57">
            <v>6</v>
          </cell>
          <cell r="BT57">
            <v>6</v>
          </cell>
          <cell r="BU57">
            <v>7</v>
          </cell>
          <cell r="BV57">
            <v>7</v>
          </cell>
          <cell r="BW57">
            <v>7</v>
          </cell>
          <cell r="BX57">
            <v>8</v>
          </cell>
          <cell r="BY57">
            <v>8</v>
          </cell>
          <cell r="BZ57">
            <v>8</v>
          </cell>
          <cell r="CA57">
            <v>9</v>
          </cell>
          <cell r="CB57">
            <v>9</v>
          </cell>
          <cell r="CC57">
            <v>9</v>
          </cell>
          <cell r="CD57">
            <v>10</v>
          </cell>
          <cell r="CE57">
            <v>10</v>
          </cell>
          <cell r="CF57">
            <v>10</v>
          </cell>
          <cell r="CG57">
            <v>11</v>
          </cell>
          <cell r="CH57">
            <v>11</v>
          </cell>
          <cell r="CI57">
            <v>11</v>
          </cell>
          <cell r="CJ57">
            <v>12</v>
          </cell>
          <cell r="CK57">
            <v>12</v>
          </cell>
          <cell r="CL57">
            <v>12</v>
          </cell>
          <cell r="CM57">
            <v>13</v>
          </cell>
          <cell r="CN57">
            <v>13</v>
          </cell>
          <cell r="CO57">
            <v>13</v>
          </cell>
          <cell r="CP57">
            <v>14</v>
          </cell>
          <cell r="CQ57">
            <v>14</v>
          </cell>
          <cell r="CR57">
            <v>14</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v>1</v>
          </cell>
          <cell r="BG58">
            <v>1</v>
          </cell>
          <cell r="BH58">
            <v>1</v>
          </cell>
          <cell r="BI58">
            <v>2</v>
          </cell>
          <cell r="BJ58">
            <v>2</v>
          </cell>
          <cell r="BK58">
            <v>2</v>
          </cell>
          <cell r="BL58">
            <v>3</v>
          </cell>
          <cell r="BM58">
            <v>3</v>
          </cell>
          <cell r="BN58">
            <v>3</v>
          </cell>
          <cell r="BO58">
            <v>4</v>
          </cell>
          <cell r="BP58">
            <v>4</v>
          </cell>
          <cell r="BQ58">
            <v>4</v>
          </cell>
          <cell r="BR58">
            <v>5</v>
          </cell>
          <cell r="BS58">
            <v>5</v>
          </cell>
          <cell r="BT58">
            <v>5</v>
          </cell>
          <cell r="BU58">
            <v>6</v>
          </cell>
          <cell r="BV58">
            <v>6</v>
          </cell>
          <cell r="BW58">
            <v>6</v>
          </cell>
          <cell r="BX58">
            <v>7</v>
          </cell>
          <cell r="BY58">
            <v>7</v>
          </cell>
          <cell r="BZ58">
            <v>7</v>
          </cell>
          <cell r="CA58">
            <v>8</v>
          </cell>
          <cell r="CB58">
            <v>8</v>
          </cell>
          <cell r="CC58">
            <v>8</v>
          </cell>
          <cell r="CD58">
            <v>9</v>
          </cell>
          <cell r="CE58">
            <v>9</v>
          </cell>
          <cell r="CF58">
            <v>9</v>
          </cell>
          <cell r="CG58">
            <v>10</v>
          </cell>
          <cell r="CH58">
            <v>10</v>
          </cell>
          <cell r="CI58">
            <v>10</v>
          </cell>
          <cell r="CJ58">
            <v>11</v>
          </cell>
          <cell r="CK58">
            <v>11</v>
          </cell>
          <cell r="CL58">
            <v>11</v>
          </cell>
          <cell r="CM58">
            <v>12</v>
          </cell>
          <cell r="CN58">
            <v>12</v>
          </cell>
          <cell r="CO58">
            <v>12</v>
          </cell>
          <cell r="CP58">
            <v>13</v>
          </cell>
          <cell r="CQ58">
            <v>13</v>
          </cell>
          <cell r="CR58">
            <v>13</v>
          </cell>
          <cell r="CS58">
            <v>14</v>
          </cell>
          <cell r="CT58">
            <v>14</v>
          </cell>
          <cell r="CU58">
            <v>14</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v>1</v>
          </cell>
          <cell r="BJ59">
            <v>1</v>
          </cell>
          <cell r="BK59">
            <v>1</v>
          </cell>
          <cell r="BL59">
            <v>2</v>
          </cell>
          <cell r="BM59">
            <v>2</v>
          </cell>
          <cell r="BN59">
            <v>2</v>
          </cell>
          <cell r="BO59">
            <v>3</v>
          </cell>
          <cell r="BP59">
            <v>3</v>
          </cell>
          <cell r="BQ59">
            <v>3</v>
          </cell>
          <cell r="BR59">
            <v>4</v>
          </cell>
          <cell r="BS59">
            <v>4</v>
          </cell>
          <cell r="BT59">
            <v>4</v>
          </cell>
          <cell r="BU59">
            <v>5</v>
          </cell>
          <cell r="BV59">
            <v>5</v>
          </cell>
          <cell r="BW59">
            <v>5</v>
          </cell>
          <cell r="BX59">
            <v>6</v>
          </cell>
          <cell r="BY59">
            <v>6</v>
          </cell>
          <cell r="BZ59">
            <v>6</v>
          </cell>
          <cell r="CA59">
            <v>7</v>
          </cell>
          <cell r="CB59">
            <v>7</v>
          </cell>
          <cell r="CC59">
            <v>7</v>
          </cell>
          <cell r="CD59">
            <v>8</v>
          </cell>
          <cell r="CE59">
            <v>8</v>
          </cell>
          <cell r="CF59">
            <v>8</v>
          </cell>
          <cell r="CG59">
            <v>9</v>
          </cell>
          <cell r="CH59">
            <v>9</v>
          </cell>
          <cell r="CI59">
            <v>9</v>
          </cell>
          <cell r="CJ59">
            <v>10</v>
          </cell>
          <cell r="CK59">
            <v>10</v>
          </cell>
          <cell r="CL59">
            <v>10</v>
          </cell>
          <cell r="CM59">
            <v>11</v>
          </cell>
          <cell r="CN59">
            <v>11</v>
          </cell>
          <cell r="CO59">
            <v>11</v>
          </cell>
          <cell r="CP59">
            <v>12</v>
          </cell>
          <cell r="CQ59">
            <v>12</v>
          </cell>
          <cell r="CR59">
            <v>12</v>
          </cell>
          <cell r="CS59">
            <v>13</v>
          </cell>
          <cell r="CT59">
            <v>13</v>
          </cell>
          <cell r="CU59">
            <v>13</v>
          </cell>
          <cell r="CV59">
            <v>14</v>
          </cell>
          <cell r="CW59">
            <v>14</v>
          </cell>
          <cell r="CX59">
            <v>14</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v>1</v>
          </cell>
          <cell r="BM60">
            <v>1</v>
          </cell>
          <cell r="BN60">
            <v>1</v>
          </cell>
          <cell r="BO60">
            <v>2</v>
          </cell>
          <cell r="BP60">
            <v>2</v>
          </cell>
          <cell r="BQ60">
            <v>2</v>
          </cell>
          <cell r="BR60">
            <v>3</v>
          </cell>
          <cell r="BS60">
            <v>3</v>
          </cell>
          <cell r="BT60">
            <v>3</v>
          </cell>
          <cell r="BU60">
            <v>4</v>
          </cell>
          <cell r="BV60">
            <v>4</v>
          </cell>
          <cell r="BW60">
            <v>4</v>
          </cell>
          <cell r="BX60">
            <v>5</v>
          </cell>
          <cell r="BY60">
            <v>5</v>
          </cell>
          <cell r="BZ60">
            <v>5</v>
          </cell>
          <cell r="CA60">
            <v>6</v>
          </cell>
          <cell r="CB60">
            <v>6</v>
          </cell>
          <cell r="CC60">
            <v>6</v>
          </cell>
          <cell r="CD60">
            <v>7</v>
          </cell>
          <cell r="CE60">
            <v>7</v>
          </cell>
          <cell r="CF60">
            <v>7</v>
          </cell>
          <cell r="CG60">
            <v>8</v>
          </cell>
          <cell r="CH60">
            <v>8</v>
          </cell>
          <cell r="CI60">
            <v>8</v>
          </cell>
          <cell r="CJ60">
            <v>9</v>
          </cell>
          <cell r="CK60">
            <v>9</v>
          </cell>
          <cell r="CL60">
            <v>9</v>
          </cell>
          <cell r="CM60">
            <v>10</v>
          </cell>
          <cell r="CN60">
            <v>10</v>
          </cell>
          <cell r="CO60">
            <v>10</v>
          </cell>
          <cell r="CP60">
            <v>11</v>
          </cell>
          <cell r="CQ60">
            <v>11</v>
          </cell>
          <cell r="CR60">
            <v>11</v>
          </cell>
          <cell r="CS60">
            <v>12</v>
          </cell>
          <cell r="CT60">
            <v>12</v>
          </cell>
          <cell r="CU60">
            <v>12</v>
          </cell>
          <cell r="CV60">
            <v>13</v>
          </cell>
          <cell r="CW60">
            <v>13</v>
          </cell>
          <cell r="CX60">
            <v>13</v>
          </cell>
          <cell r="CY60">
            <v>14</v>
          </cell>
          <cell r="CZ60">
            <v>14</v>
          </cell>
          <cell r="DA60">
            <v>14</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v>1</v>
          </cell>
          <cell r="BP61">
            <v>1</v>
          </cell>
          <cell r="BQ61">
            <v>1</v>
          </cell>
          <cell r="BR61">
            <v>2</v>
          </cell>
          <cell r="BS61">
            <v>2</v>
          </cell>
          <cell r="BT61">
            <v>2</v>
          </cell>
          <cell r="BU61">
            <v>3</v>
          </cell>
          <cell r="BV61">
            <v>3</v>
          </cell>
          <cell r="BW61">
            <v>3</v>
          </cell>
          <cell r="BX61">
            <v>4</v>
          </cell>
          <cell r="BY61">
            <v>4</v>
          </cell>
          <cell r="BZ61">
            <v>4</v>
          </cell>
          <cell r="CA61">
            <v>5</v>
          </cell>
          <cell r="CB61">
            <v>5</v>
          </cell>
          <cell r="CC61">
            <v>5</v>
          </cell>
          <cell r="CD61">
            <v>6</v>
          </cell>
          <cell r="CE61">
            <v>6</v>
          </cell>
          <cell r="CF61">
            <v>6</v>
          </cell>
          <cell r="CG61">
            <v>7</v>
          </cell>
          <cell r="CH61">
            <v>7</v>
          </cell>
          <cell r="CI61">
            <v>7</v>
          </cell>
          <cell r="CJ61">
            <v>8</v>
          </cell>
          <cell r="CK61">
            <v>8</v>
          </cell>
          <cell r="CL61">
            <v>8</v>
          </cell>
          <cell r="CM61">
            <v>9</v>
          </cell>
          <cell r="CN61">
            <v>9</v>
          </cell>
          <cell r="CO61">
            <v>9</v>
          </cell>
          <cell r="CP61">
            <v>10</v>
          </cell>
          <cell r="CQ61">
            <v>10</v>
          </cell>
          <cell r="CR61">
            <v>10</v>
          </cell>
          <cell r="CS61">
            <v>11</v>
          </cell>
          <cell r="CT61">
            <v>11</v>
          </cell>
          <cell r="CU61">
            <v>11</v>
          </cell>
          <cell r="CV61">
            <v>12</v>
          </cell>
          <cell r="CW61">
            <v>12</v>
          </cell>
          <cell r="CX61">
            <v>12</v>
          </cell>
          <cell r="CY61">
            <v>13</v>
          </cell>
          <cell r="CZ61">
            <v>13</v>
          </cell>
          <cell r="DA61">
            <v>13</v>
          </cell>
          <cell r="DB61">
            <v>14</v>
          </cell>
          <cell r="DC61">
            <v>14</v>
          </cell>
          <cell r="DD61">
            <v>14</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Risk &amp; Opp"/>
    </sheetNames>
    <sheetDataSet>
      <sheetData sheetId="0"/>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4.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39.png"/></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tabSelected="1" zoomScale="82" zoomScaleNormal="70" workbookViewId="0"/>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3" spans="12:24" x14ac:dyDescent="0.15">
      <c r="L3" s="50"/>
    </row>
    <row r="11" spans="12:24" x14ac:dyDescent="0.15">
      <c r="X11" s="50"/>
    </row>
    <row r="16" spans="1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2" bestFit="1" customWidth="1"/>
    <col min="41" max="43" width="3.5" style="12" bestFit="1" customWidth="1"/>
    <col min="44" max="45" width="3.33203125" style="12" bestFit="1" customWidth="1"/>
    <col min="46" max="47" width="3.5" style="12" bestFit="1" customWidth="1"/>
    <col min="48" max="48" width="3.6640625" style="12" bestFit="1" customWidth="1"/>
    <col min="49" max="49" width="3.5" style="12" bestFit="1" customWidth="1"/>
    <col min="50" max="52" width="3.6640625" style="12" bestFit="1" customWidth="1"/>
    <col min="53" max="53" width="3.5" style="12" bestFit="1" customWidth="1"/>
    <col min="54" max="55" width="3.6640625" style="12" bestFit="1" customWidth="1"/>
    <col min="56" max="56" width="3.83203125" style="12" bestFit="1" customWidth="1"/>
    <col min="57" max="58" width="3.6640625" style="12" bestFit="1" customWidth="1"/>
    <col min="59" max="61" width="3.83203125" style="12" bestFit="1" customWidth="1"/>
    <col min="62" max="62" width="3.6640625" style="12" bestFit="1" customWidth="1"/>
    <col min="63" max="65" width="3.83203125" style="12" bestFit="1" customWidth="1"/>
    <col min="66" max="66" width="3.6640625" style="12" bestFit="1" customWidth="1"/>
    <col min="67" max="70" width="3.83203125" style="12" bestFit="1" customWidth="1"/>
    <col min="71" max="71" width="3.6640625" style="12" bestFit="1" customWidth="1"/>
    <col min="72" max="74" width="3.83203125" style="12" bestFit="1" customWidth="1"/>
    <col min="75" max="75" width="3.6640625" style="12" bestFit="1" customWidth="1"/>
    <col min="76" max="78" width="3.83203125" style="12" bestFit="1" customWidth="1"/>
    <col min="79" max="79" width="3.6640625" style="12" bestFit="1" customWidth="1"/>
    <col min="80" max="82" width="3.83203125" style="12" bestFit="1" customWidth="1"/>
    <col min="83" max="84" width="3.6640625" style="12" bestFit="1" customWidth="1"/>
    <col min="85" max="87" width="3.83203125" style="12" bestFit="1" customWidth="1"/>
    <col min="88" max="88" width="3.6640625" style="12" bestFit="1" customWidth="1"/>
    <col min="89" max="91" width="3.83203125" style="12" bestFit="1" customWidth="1"/>
    <col min="92" max="92" width="3.6640625" style="12" bestFit="1" customWidth="1"/>
    <col min="93" max="103" width="3.83203125" style="12" bestFit="1" customWidth="1"/>
    <col min="104" max="105" width="4" style="12" bestFit="1" customWidth="1"/>
    <col min="106" max="107" width="3.83203125" style="12" bestFit="1" customWidth="1"/>
    <col min="108" max="124" width="4" style="12" bestFit="1" customWidth="1"/>
    <col min="125" max="126" width="3.83203125" style="12" bestFit="1" customWidth="1"/>
    <col min="127" max="127" width="3.6640625" style="12" bestFit="1" customWidth="1"/>
    <col min="128" max="130" width="3.83203125" style="12" bestFit="1" customWidth="1"/>
    <col min="131" max="131" width="3.6640625" style="12" bestFit="1" customWidth="1"/>
    <col min="132" max="134" width="3.83203125" style="12" bestFit="1" customWidth="1"/>
    <col min="135" max="136" width="3.6640625" style="12" bestFit="1" customWidth="1"/>
    <col min="137" max="139" width="3.83203125" style="12" bestFit="1" customWidth="1"/>
    <col min="140" max="140" width="3.6640625" style="12" bestFit="1" customWidth="1"/>
    <col min="141" max="143" width="3.83203125" style="12" bestFit="1" customWidth="1"/>
    <col min="144" max="144" width="3.6640625" style="12" bestFit="1" customWidth="1"/>
    <col min="145" max="148" width="3.83203125" style="12" bestFit="1" customWidth="1"/>
    <col min="149" max="149" width="3.6640625" style="12" bestFit="1" customWidth="1"/>
    <col min="150" max="152" width="3.83203125" style="12" bestFit="1" customWidth="1"/>
    <col min="153" max="153" width="3.5" style="12" bestFit="1" customWidth="1"/>
    <col min="154" max="156" width="3.6640625" style="12" bestFit="1" customWidth="1"/>
    <col min="157" max="158" width="3.5" style="12" bestFit="1" customWidth="1"/>
    <col min="159" max="160" width="3.6640625" style="12" bestFit="1" customWidth="1"/>
    <col min="161" max="161" width="3.83203125" style="12" bestFit="1" customWidth="1"/>
    <col min="162" max="162" width="3.5" style="12" bestFit="1" customWidth="1"/>
    <col min="163" max="165" width="3.83203125" style="12" bestFit="1" customWidth="1"/>
    <col min="166" max="166" width="3.6640625" style="12" bestFit="1" customWidth="1"/>
    <col min="167" max="169" width="3.83203125" style="12" bestFit="1" customWidth="1"/>
    <col min="170" max="171" width="3.5" style="12" bestFit="1" customWidth="1"/>
    <col min="172" max="174" width="3.6640625" style="12" bestFit="1" customWidth="1"/>
    <col min="175" max="175" width="3.5" style="12" bestFit="1" customWidth="1"/>
    <col min="176" max="178" width="3.6640625" style="12" bestFit="1" customWidth="1"/>
    <col min="179" max="179" width="3.5" style="12" bestFit="1" customWidth="1"/>
    <col min="180" max="182" width="3.6640625" style="12" bestFit="1" customWidth="1"/>
    <col min="183" max="183" width="3.5" style="12" bestFit="1" customWidth="1"/>
    <col min="184" max="184" width="3.33203125" style="12" bestFit="1" customWidth="1"/>
    <col min="185" max="187" width="3.5" style="12" bestFit="1" customWidth="1"/>
    <col min="188" max="188" width="3.33203125" style="12" bestFit="1" customWidth="1"/>
    <col min="189" max="191" width="3.5" style="12" bestFit="1" customWidth="1"/>
    <col min="192" max="192" width="3.33203125" style="12" bestFit="1" customWidth="1"/>
    <col min="193" max="195" width="3.5" style="12" bestFit="1" customWidth="1"/>
    <col min="196" max="197" width="3.33203125" style="12" bestFit="1" customWidth="1"/>
    <col min="198" max="200" width="3.5" style="12" bestFit="1" customWidth="1"/>
    <col min="201" max="201" width="3.33203125" style="12" bestFit="1" customWidth="1"/>
    <col min="202" max="204" width="3.5" style="12" bestFit="1" customWidth="1"/>
    <col min="205" max="206" width="3.33203125" style="12" bestFit="1" customWidth="1"/>
    <col min="207" max="209" width="3.5" style="12" bestFit="1" customWidth="1"/>
    <col min="210" max="210" width="3.33203125" style="12" bestFit="1" customWidth="1"/>
    <col min="211" max="213" width="3.5" style="12" bestFit="1" customWidth="1"/>
    <col min="214" max="214" width="3.33203125" style="12" bestFit="1" customWidth="1"/>
    <col min="215" max="217" width="3.5" style="12" bestFit="1" customWidth="1"/>
    <col min="218" max="219" width="3.33203125" style="12" bestFit="1" customWidth="1"/>
    <col min="220" max="222" width="3.5" style="12" bestFit="1" customWidth="1"/>
    <col min="223" max="223" width="3" style="12" bestFit="1" customWidth="1"/>
    <col min="224" max="226" width="3.1640625" style="12" bestFit="1" customWidth="1"/>
    <col min="227" max="228" width="3" style="12" bestFit="1" customWidth="1"/>
    <col min="229" max="231" width="3.1640625" style="12" bestFit="1" customWidth="1"/>
    <col min="232" max="232" width="3" style="12" bestFit="1" customWidth="1"/>
    <col min="233" max="235" width="3.1640625" style="12" bestFit="1" customWidth="1"/>
    <col min="236" max="236" width="3" style="12" bestFit="1" customWidth="1"/>
    <col min="237" max="239" width="3.1640625" style="12"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3"/>
      <c r="BF9" s="13"/>
      <c r="BH9" s="13"/>
      <c r="BJ9" s="13"/>
      <c r="BL9" s="13"/>
      <c r="BN9" s="13"/>
      <c r="BP9" s="13"/>
      <c r="BR9" s="13"/>
      <c r="BT9" s="13"/>
      <c r="BV9" s="13"/>
      <c r="BX9" s="13"/>
      <c r="BZ9" s="13"/>
      <c r="CB9" s="13"/>
      <c r="CD9" s="13"/>
      <c r="CF9" s="13"/>
      <c r="CH9" s="13"/>
      <c r="CJ9" s="13"/>
      <c r="CL9" s="13"/>
      <c r="CN9" s="13"/>
      <c r="CP9" s="13"/>
      <c r="CR9" s="13"/>
      <c r="CT9" s="13"/>
      <c r="CV9" s="13"/>
      <c r="CX9" s="13"/>
      <c r="CZ9" s="13"/>
      <c r="DB9" s="13"/>
      <c r="DD9" s="13"/>
      <c r="DF9" s="13"/>
      <c r="DH9" s="13"/>
      <c r="DJ9" s="13"/>
      <c r="DL9" s="13"/>
      <c r="DN9" s="13"/>
      <c r="DP9" s="13"/>
      <c r="DR9" s="13"/>
      <c r="DT9" s="13"/>
      <c r="DV9" s="13"/>
      <c r="DX9" s="13"/>
      <c r="DZ9" s="13"/>
      <c r="EB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5"/>
      <c r="FD9" s="15"/>
      <c r="FE9" s="15"/>
      <c r="FF9" s="16"/>
      <c r="FG9" s="16"/>
      <c r="FH9" s="16"/>
      <c r="FI9" s="16"/>
      <c r="FJ9" s="16"/>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row>
    <row r="10" spans="1:239" ht="21" customHeight="1" x14ac:dyDescent="0.15">
      <c r="A10" s="321" t="s">
        <v>0</v>
      </c>
      <c r="B10" s="290"/>
      <c r="C10" s="290"/>
      <c r="D10" s="290"/>
      <c r="E10" s="290"/>
      <c r="F10" s="290"/>
      <c r="G10" s="290"/>
      <c r="H10" s="290"/>
      <c r="I10" s="290"/>
      <c r="J10" s="290"/>
      <c r="K10" s="290"/>
      <c r="L10" s="290"/>
      <c r="M10" s="290"/>
      <c r="N10" s="290"/>
      <c r="O10" s="290"/>
      <c r="P10" s="290"/>
      <c r="Q10" s="290"/>
      <c r="R10" s="11"/>
      <c r="S10" s="11"/>
      <c r="T10" s="11"/>
      <c r="U10" s="11"/>
      <c r="V10" s="11"/>
      <c r="W10" s="11"/>
      <c r="X10" s="11"/>
      <c r="Y10" s="11"/>
      <c r="Z10" s="11"/>
      <c r="AA10" s="11"/>
      <c r="AB10" s="11"/>
      <c r="AC10" s="11"/>
      <c r="AD10" s="11"/>
      <c r="AE10" s="11"/>
      <c r="AF10" s="11"/>
      <c r="AG10" s="11"/>
      <c r="AH10" s="11"/>
      <c r="AI10" s="11"/>
      <c r="AJ10" s="11"/>
      <c r="AK10" s="11"/>
      <c r="AL10" s="11"/>
      <c r="AM10" s="11"/>
      <c r="AN10" s="11"/>
      <c r="AO10" s="11"/>
      <c r="AP10" s="11"/>
      <c r="AQ10" s="11"/>
      <c r="AR10" s="11"/>
      <c r="AS10" s="11"/>
      <c r="AT10" s="11"/>
      <c r="AU10" s="11"/>
      <c r="AV10" s="11"/>
      <c r="AW10" s="11"/>
      <c r="AX10" s="11"/>
      <c r="AY10" s="11"/>
      <c r="AZ10" s="11"/>
      <c r="BA10" s="11"/>
      <c r="BB10" s="11"/>
      <c r="BC10" s="11"/>
      <c r="BD10" s="11"/>
      <c r="BE10" s="11"/>
      <c r="BF10" s="11"/>
      <c r="BG10" s="11"/>
      <c r="BH10" s="11"/>
      <c r="BI10" s="11"/>
      <c r="BJ10" s="11"/>
      <c r="BK10" s="11"/>
      <c r="BL10" s="11"/>
      <c r="BM10" s="11"/>
      <c r="BN10" s="11"/>
      <c r="BO10" s="11"/>
      <c r="BP10" s="11"/>
      <c r="BQ10" s="11"/>
      <c r="BR10" s="10"/>
      <c r="BS10" s="10"/>
      <c r="BT10" s="10"/>
      <c r="BU10" s="10"/>
      <c r="BV10" s="10"/>
      <c r="BW10" s="10"/>
      <c r="BX10" s="10"/>
      <c r="BY10" s="10"/>
      <c r="BZ10" s="10"/>
      <c r="CA10" s="10"/>
      <c r="CB10" s="10"/>
      <c r="CC10" s="10"/>
      <c r="CD10" s="10"/>
      <c r="CE10" s="10"/>
      <c r="CF10" s="10"/>
      <c r="CG10" s="10"/>
      <c r="CH10" s="11"/>
      <c r="CI10" s="11"/>
      <c r="CJ10" s="11"/>
      <c r="CK10" s="11"/>
      <c r="CL10" s="11"/>
      <c r="CM10" s="11"/>
      <c r="CN10" s="11"/>
      <c r="CO10" s="11"/>
      <c r="CP10" s="11"/>
      <c r="CQ10" s="11"/>
      <c r="CR10" s="11"/>
      <c r="CS10" s="11"/>
      <c r="CT10" s="11"/>
      <c r="CU10" s="11"/>
      <c r="CV10" s="11"/>
      <c r="CW10" s="11"/>
      <c r="CX10" s="11"/>
      <c r="CY10" s="11"/>
      <c r="CZ10" s="11"/>
      <c r="DA10" s="11"/>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291">
        <v>2024</v>
      </c>
      <c r="B11" s="292"/>
      <c r="C11" s="292"/>
      <c r="D11" s="292"/>
      <c r="E11" s="292"/>
      <c r="F11" s="292"/>
      <c r="G11" s="292"/>
      <c r="H11" s="292"/>
      <c r="I11" s="292"/>
      <c r="J11" s="292"/>
      <c r="K11" s="292"/>
      <c r="L11" s="292"/>
      <c r="M11" s="292"/>
      <c r="N11" s="292"/>
      <c r="O11" s="292"/>
      <c r="P11" s="292"/>
      <c r="Q11" s="292"/>
      <c r="R11" s="292"/>
      <c r="S11" s="292"/>
      <c r="T11" s="292"/>
      <c r="U11" s="292"/>
      <c r="V11" s="292"/>
      <c r="W11" s="292"/>
      <c r="X11" s="292"/>
      <c r="Y11" s="292"/>
      <c r="Z11" s="292"/>
      <c r="AA11" s="292"/>
      <c r="AB11" s="292"/>
      <c r="AC11" s="292"/>
      <c r="AD11" s="292"/>
      <c r="AE11" s="292"/>
      <c r="AF11" s="292"/>
      <c r="AG11" s="292"/>
      <c r="AH11" s="292"/>
      <c r="AI11" s="292"/>
      <c r="AJ11" s="292"/>
      <c r="AK11" s="292"/>
      <c r="AL11" s="292"/>
      <c r="AM11" s="292"/>
      <c r="AN11" s="292"/>
      <c r="AO11" s="292"/>
      <c r="AP11" s="292"/>
      <c r="AQ11" s="292"/>
      <c r="AR11" s="292"/>
      <c r="AS11" s="292"/>
      <c r="AT11" s="292"/>
      <c r="AU11" s="292"/>
      <c r="AV11" s="292"/>
      <c r="AW11" s="292"/>
      <c r="AX11" s="292"/>
      <c r="AY11" s="292"/>
      <c r="AZ11" s="292"/>
      <c r="BA11" s="293"/>
      <c r="BB11" s="291">
        <v>2025</v>
      </c>
      <c r="BC11" s="291"/>
      <c r="BD11" s="291"/>
      <c r="BE11" s="291"/>
      <c r="BF11" s="291"/>
      <c r="BG11" s="291"/>
      <c r="BH11" s="291"/>
      <c r="BI11" s="291"/>
      <c r="BJ11" s="291"/>
      <c r="BK11" s="291"/>
      <c r="BL11" s="291"/>
      <c r="BM11" s="291"/>
      <c r="BN11" s="291"/>
      <c r="BO11" s="291"/>
      <c r="BP11" s="291"/>
      <c r="BQ11" s="291"/>
      <c r="BR11" s="291"/>
      <c r="BS11" s="291"/>
      <c r="BT11" s="291"/>
      <c r="BU11" s="291"/>
      <c r="BV11" s="291"/>
      <c r="BW11" s="291"/>
      <c r="BX11" s="291"/>
      <c r="BY11" s="291"/>
      <c r="BZ11" s="291"/>
      <c r="CA11" s="291"/>
      <c r="CB11" s="291"/>
      <c r="CC11" s="291"/>
      <c r="CD11" s="291"/>
      <c r="CE11" s="291"/>
      <c r="CF11" s="291"/>
      <c r="CG11" s="291"/>
      <c r="CH11" s="291"/>
      <c r="CI11" s="291"/>
      <c r="CJ11" s="291"/>
      <c r="CK11" s="291"/>
      <c r="CL11" s="291"/>
      <c r="CM11" s="291"/>
      <c r="CN11" s="291"/>
      <c r="CO11" s="291"/>
      <c r="CP11" s="291"/>
      <c r="CQ11" s="291"/>
      <c r="CR11" s="291"/>
      <c r="CS11" s="291"/>
      <c r="CT11" s="291"/>
      <c r="CU11" s="291"/>
      <c r="CV11" s="291"/>
      <c r="CW11" s="291"/>
      <c r="CX11" s="291"/>
      <c r="CY11" s="291"/>
      <c r="CZ11" s="291"/>
      <c r="DA11" s="294"/>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295" t="s">
        <v>1</v>
      </c>
      <c r="B12" s="296"/>
      <c r="C12" s="296"/>
      <c r="D12" s="296"/>
      <c r="E12" s="296"/>
      <c r="F12" s="296"/>
      <c r="G12" s="296"/>
      <c r="H12" s="296"/>
      <c r="I12" s="296"/>
      <c r="J12" s="296"/>
      <c r="K12" s="296"/>
      <c r="L12" s="296"/>
      <c r="M12" s="296"/>
      <c r="N12" s="297"/>
      <c r="O12" s="297"/>
      <c r="P12" s="297"/>
      <c r="Q12" s="297"/>
      <c r="R12" s="297"/>
      <c r="S12" s="297"/>
      <c r="T12" s="297"/>
      <c r="U12" s="297"/>
      <c r="V12" s="297"/>
      <c r="W12" s="297"/>
      <c r="X12" s="297"/>
      <c r="Y12" s="297"/>
      <c r="Z12" s="297"/>
      <c r="AA12" s="297"/>
      <c r="AB12" s="297"/>
      <c r="AC12" s="297"/>
      <c r="AD12" s="297"/>
      <c r="AE12" s="297"/>
      <c r="AF12" s="297"/>
      <c r="AG12" s="297"/>
      <c r="AH12" s="297"/>
      <c r="AI12" s="297"/>
      <c r="AJ12" s="297"/>
      <c r="AK12" s="297"/>
      <c r="AL12" s="297"/>
      <c r="AM12" s="297"/>
      <c r="AN12" s="297"/>
      <c r="AO12" s="297"/>
      <c r="AP12" s="297"/>
      <c r="AQ12" s="297"/>
      <c r="AR12" s="297"/>
      <c r="AS12" s="298" t="s">
        <v>1</v>
      </c>
      <c r="AT12" s="296"/>
      <c r="AU12" s="296"/>
      <c r="AV12" s="296"/>
      <c r="AW12" s="296"/>
      <c r="AX12" s="296"/>
      <c r="AY12" s="296"/>
      <c r="AZ12" s="296"/>
      <c r="BA12" s="296"/>
      <c r="BB12" s="296"/>
      <c r="BC12" s="296"/>
      <c r="BD12" s="296"/>
      <c r="BE12" s="296"/>
      <c r="BF12" s="296"/>
      <c r="BG12" s="296"/>
      <c r="BH12" s="296"/>
      <c r="BI12" s="296"/>
      <c r="BJ12" s="296"/>
      <c r="BK12" s="296"/>
      <c r="BL12" s="296"/>
      <c r="BM12" s="296"/>
      <c r="BN12" s="296"/>
      <c r="BO12" s="299"/>
      <c r="BP12" s="299"/>
      <c r="BQ12" s="299"/>
      <c r="BR12" s="299"/>
      <c r="BS12" s="299"/>
      <c r="BT12" s="299"/>
      <c r="BU12" s="299"/>
      <c r="BV12" s="299"/>
      <c r="BW12" s="299"/>
      <c r="BX12" s="299"/>
      <c r="BY12" s="299"/>
      <c r="BZ12" s="299"/>
      <c r="CA12" s="299"/>
      <c r="CB12" s="299"/>
      <c r="CC12" s="299"/>
      <c r="CD12" s="299"/>
      <c r="CE12" s="299"/>
      <c r="CF12" s="299"/>
      <c r="CG12" s="299"/>
      <c r="CH12" s="299"/>
      <c r="CI12" s="299"/>
      <c r="CJ12" s="299"/>
      <c r="CK12" s="299"/>
      <c r="CL12" s="299"/>
      <c r="CM12" s="299"/>
      <c r="CN12" s="299"/>
      <c r="CO12" s="299"/>
      <c r="CP12" s="299"/>
      <c r="CQ12" s="299"/>
      <c r="CR12" s="299"/>
      <c r="CS12" s="300" t="s">
        <v>1</v>
      </c>
      <c r="CT12" s="300"/>
      <c r="CU12" s="300"/>
      <c r="CV12" s="300"/>
      <c r="CW12" s="300"/>
      <c r="CX12" s="300"/>
      <c r="CY12" s="300"/>
      <c r="CZ12" s="300"/>
      <c r="DA12" s="300"/>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301" t="s">
        <v>2</v>
      </c>
      <c r="B13" s="302"/>
      <c r="C13" s="302"/>
      <c r="D13" s="302"/>
      <c r="E13" s="303"/>
      <c r="F13" s="301" t="s">
        <v>3</v>
      </c>
      <c r="G13" s="302"/>
      <c r="H13" s="302"/>
      <c r="I13" s="303"/>
      <c r="J13" s="301" t="s">
        <v>4</v>
      </c>
      <c r="K13" s="302"/>
      <c r="L13" s="302"/>
      <c r="M13" s="303"/>
      <c r="N13" s="301" t="s">
        <v>5</v>
      </c>
      <c r="O13" s="302"/>
      <c r="P13" s="302"/>
      <c r="Q13" s="302"/>
      <c r="R13" s="303"/>
      <c r="S13" s="301" t="s">
        <v>6</v>
      </c>
      <c r="T13" s="302"/>
      <c r="U13" s="302"/>
      <c r="V13" s="303"/>
      <c r="W13" s="301" t="s">
        <v>7</v>
      </c>
      <c r="X13" s="302"/>
      <c r="Y13" s="302"/>
      <c r="Z13" s="303"/>
      <c r="AA13" s="301" t="s">
        <v>8</v>
      </c>
      <c r="AB13" s="302"/>
      <c r="AC13" s="302"/>
      <c r="AD13" s="302"/>
      <c r="AE13" s="303"/>
      <c r="AF13" s="301" t="s">
        <v>9</v>
      </c>
      <c r="AG13" s="302"/>
      <c r="AH13" s="302"/>
      <c r="AI13" s="303"/>
      <c r="AJ13" s="301" t="s">
        <v>10</v>
      </c>
      <c r="AK13" s="302"/>
      <c r="AL13" s="302"/>
      <c r="AM13" s="302"/>
      <c r="AN13" s="303"/>
      <c r="AO13" s="301" t="s">
        <v>11</v>
      </c>
      <c r="AP13" s="302"/>
      <c r="AQ13" s="302"/>
      <c r="AR13" s="303"/>
      <c r="AS13" s="301" t="s">
        <v>12</v>
      </c>
      <c r="AT13" s="302"/>
      <c r="AU13" s="302"/>
      <c r="AV13" s="303"/>
      <c r="AW13" s="301" t="s">
        <v>13</v>
      </c>
      <c r="AX13" s="302"/>
      <c r="AY13" s="302"/>
      <c r="AZ13" s="302"/>
      <c r="BA13" s="303"/>
      <c r="BB13" s="304" t="s">
        <v>2</v>
      </c>
      <c r="BC13" s="305"/>
      <c r="BD13" s="305"/>
      <c r="BE13" s="305"/>
      <c r="BF13" s="304" t="s">
        <v>3</v>
      </c>
      <c r="BG13" s="305"/>
      <c r="BH13" s="305"/>
      <c r="BI13" s="306"/>
      <c r="BJ13" s="304" t="s">
        <v>4</v>
      </c>
      <c r="BK13" s="305"/>
      <c r="BL13" s="305"/>
      <c r="BM13" s="305"/>
      <c r="BN13" s="306"/>
      <c r="BO13" s="304" t="s">
        <v>5</v>
      </c>
      <c r="BP13" s="305"/>
      <c r="BQ13" s="305"/>
      <c r="BR13" s="306"/>
      <c r="BS13" s="304" t="s">
        <v>6</v>
      </c>
      <c r="BT13" s="305"/>
      <c r="BU13" s="305"/>
      <c r="BV13" s="306"/>
      <c r="BW13" s="304" t="s">
        <v>7</v>
      </c>
      <c r="BX13" s="305"/>
      <c r="BY13" s="305"/>
      <c r="BZ13" s="305"/>
      <c r="CA13" s="306"/>
      <c r="CB13" s="304" t="s">
        <v>8</v>
      </c>
      <c r="CC13" s="305"/>
      <c r="CD13" s="305"/>
      <c r="CE13" s="306"/>
      <c r="CF13" s="304" t="s">
        <v>9</v>
      </c>
      <c r="CG13" s="305"/>
      <c r="CH13" s="305"/>
      <c r="CI13" s="306"/>
      <c r="CJ13" s="304" t="s">
        <v>10</v>
      </c>
      <c r="CK13" s="305"/>
      <c r="CL13" s="305"/>
      <c r="CM13" s="305"/>
      <c r="CN13" s="306"/>
      <c r="CO13" s="304" t="s">
        <v>11</v>
      </c>
      <c r="CP13" s="305"/>
      <c r="CQ13" s="305"/>
      <c r="CR13" s="306"/>
      <c r="CS13" s="304" t="s">
        <v>12</v>
      </c>
      <c r="CT13" s="305"/>
      <c r="CU13" s="305"/>
      <c r="CV13" s="306"/>
      <c r="CW13" s="304" t="s">
        <v>13</v>
      </c>
      <c r="CX13" s="305"/>
      <c r="CY13" s="305"/>
      <c r="CZ13" s="305"/>
      <c r="DA13" s="306"/>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307">
        <v>45292</v>
      </c>
      <c r="B14" s="307">
        <v>45299</v>
      </c>
      <c r="C14" s="307">
        <v>45306</v>
      </c>
      <c r="D14" s="307">
        <v>45313</v>
      </c>
      <c r="E14" s="307">
        <v>45320</v>
      </c>
      <c r="F14" s="307">
        <v>45327</v>
      </c>
      <c r="G14" s="307">
        <v>45334</v>
      </c>
      <c r="H14" s="307">
        <v>45341</v>
      </c>
      <c r="I14" s="307">
        <v>45348</v>
      </c>
      <c r="J14" s="307">
        <v>45355</v>
      </c>
      <c r="K14" s="307">
        <v>45362</v>
      </c>
      <c r="L14" s="307">
        <v>45369</v>
      </c>
      <c r="M14" s="307">
        <v>45376</v>
      </c>
      <c r="N14" s="307">
        <v>45383</v>
      </c>
      <c r="O14" s="307">
        <v>45390</v>
      </c>
      <c r="P14" s="307">
        <v>45397</v>
      </c>
      <c r="Q14" s="307">
        <v>45404</v>
      </c>
      <c r="R14" s="307">
        <v>45411</v>
      </c>
      <c r="S14" s="307">
        <v>45418</v>
      </c>
      <c r="T14" s="307">
        <v>45425</v>
      </c>
      <c r="U14" s="307">
        <v>45432</v>
      </c>
      <c r="V14" s="307">
        <v>45439</v>
      </c>
      <c r="W14" s="307">
        <v>45446</v>
      </c>
      <c r="X14" s="307">
        <v>45453</v>
      </c>
      <c r="Y14" s="307">
        <v>45460</v>
      </c>
      <c r="Z14" s="307">
        <v>45467</v>
      </c>
      <c r="AA14" s="307">
        <v>45474</v>
      </c>
      <c r="AB14" s="307">
        <v>45481</v>
      </c>
      <c r="AC14" s="307">
        <v>45488</v>
      </c>
      <c r="AD14" s="307">
        <v>45495</v>
      </c>
      <c r="AE14" s="307">
        <v>45502</v>
      </c>
      <c r="AF14" s="307">
        <v>45509</v>
      </c>
      <c r="AG14" s="307">
        <v>45516</v>
      </c>
      <c r="AH14" s="307">
        <v>45523</v>
      </c>
      <c r="AI14" s="307">
        <v>45530</v>
      </c>
      <c r="AJ14" s="307">
        <v>45537</v>
      </c>
      <c r="AK14" s="307">
        <v>45544</v>
      </c>
      <c r="AL14" s="307">
        <v>45551</v>
      </c>
      <c r="AM14" s="307">
        <v>45558</v>
      </c>
      <c r="AN14" s="307">
        <v>45565</v>
      </c>
      <c r="AO14" s="307">
        <v>45572</v>
      </c>
      <c r="AP14" s="307">
        <v>45579</v>
      </c>
      <c r="AQ14" s="307">
        <v>45586</v>
      </c>
      <c r="AR14" s="307">
        <v>45593</v>
      </c>
      <c r="AS14" s="307">
        <v>45600</v>
      </c>
      <c r="AT14" s="307">
        <v>45607</v>
      </c>
      <c r="AU14" s="307">
        <v>45614</v>
      </c>
      <c r="AV14" s="307">
        <v>45621</v>
      </c>
      <c r="AW14" s="307">
        <v>45628</v>
      </c>
      <c r="AX14" s="307">
        <v>45635</v>
      </c>
      <c r="AY14" s="307">
        <v>45642</v>
      </c>
      <c r="AZ14" s="307">
        <v>45649</v>
      </c>
      <c r="BA14" s="307">
        <v>45656</v>
      </c>
      <c r="BB14" s="307">
        <v>45663</v>
      </c>
      <c r="BC14" s="307">
        <v>45670</v>
      </c>
      <c r="BD14" s="307">
        <v>45677</v>
      </c>
      <c r="BE14" s="307">
        <v>45684</v>
      </c>
      <c r="BF14" s="307">
        <v>45691</v>
      </c>
      <c r="BG14" s="307">
        <v>45698</v>
      </c>
      <c r="BH14" s="307">
        <v>45705</v>
      </c>
      <c r="BI14" s="307">
        <v>45712</v>
      </c>
      <c r="BJ14" s="307">
        <v>45719</v>
      </c>
      <c r="BK14" s="307">
        <v>45726</v>
      </c>
      <c r="BL14" s="307">
        <v>45733</v>
      </c>
      <c r="BM14" s="307">
        <v>45740</v>
      </c>
      <c r="BN14" s="307">
        <v>45747</v>
      </c>
      <c r="BO14" s="307">
        <v>45754</v>
      </c>
      <c r="BP14" s="307">
        <v>45761</v>
      </c>
      <c r="BQ14" s="307">
        <v>45768</v>
      </c>
      <c r="BR14" s="307">
        <v>45775</v>
      </c>
      <c r="BS14" s="307">
        <v>45782</v>
      </c>
      <c r="BT14" s="307">
        <v>45789</v>
      </c>
      <c r="BU14" s="307">
        <v>45796</v>
      </c>
      <c r="BV14" s="307">
        <v>45803</v>
      </c>
      <c r="BW14" s="307">
        <v>45810</v>
      </c>
      <c r="BX14" s="307">
        <v>45817</v>
      </c>
      <c r="BY14" s="307">
        <v>45824</v>
      </c>
      <c r="BZ14" s="307">
        <v>45831</v>
      </c>
      <c r="CA14" s="307">
        <v>45838</v>
      </c>
      <c r="CB14" s="307">
        <v>45845</v>
      </c>
      <c r="CC14" s="307">
        <v>45852</v>
      </c>
      <c r="CD14" s="307">
        <v>45859</v>
      </c>
      <c r="CE14" s="307">
        <v>45866</v>
      </c>
      <c r="CF14" s="307">
        <v>45873</v>
      </c>
      <c r="CG14" s="307">
        <v>45880</v>
      </c>
      <c r="CH14" s="307">
        <v>45887</v>
      </c>
      <c r="CI14" s="307">
        <v>45894</v>
      </c>
      <c r="CJ14" s="307">
        <v>45901</v>
      </c>
      <c r="CK14" s="307">
        <v>45908</v>
      </c>
      <c r="CL14" s="307">
        <v>45915</v>
      </c>
      <c r="CM14" s="307">
        <v>45922</v>
      </c>
      <c r="CN14" s="307">
        <v>45929</v>
      </c>
      <c r="CO14" s="307">
        <v>45936</v>
      </c>
      <c r="CP14" s="307">
        <v>45943</v>
      </c>
      <c r="CQ14" s="307">
        <v>45950</v>
      </c>
      <c r="CR14" s="307">
        <v>45957</v>
      </c>
      <c r="CS14" s="307">
        <v>45964</v>
      </c>
      <c r="CT14" s="307">
        <v>45971</v>
      </c>
      <c r="CU14" s="307">
        <v>45978</v>
      </c>
      <c r="CV14" s="307">
        <v>45985</v>
      </c>
      <c r="CW14" s="307">
        <v>45992</v>
      </c>
      <c r="CX14" s="307">
        <v>45999</v>
      </c>
      <c r="CY14" s="307">
        <v>46006</v>
      </c>
      <c r="CZ14" s="307">
        <v>46013</v>
      </c>
      <c r="DA14" s="307">
        <v>46020</v>
      </c>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4"/>
      <c r="B15" s="14"/>
      <c r="C15" s="14"/>
      <c r="D15" s="14"/>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4"/>
      <c r="B16" s="14"/>
      <c r="C16" s="14"/>
      <c r="D16" s="14"/>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2"/>
      <c r="AL17" s="12"/>
      <c r="AM17" s="13"/>
      <c r="AO17" s="13"/>
      <c r="AQ17" s="13"/>
      <c r="AS17" s="13"/>
      <c r="AU17" s="13"/>
      <c r="AW17" s="13"/>
      <c r="AY17" s="13"/>
      <c r="BA17" s="13"/>
      <c r="BC17" s="13"/>
      <c r="BE17" s="13"/>
      <c r="BG17" s="13"/>
      <c r="BI17" s="13"/>
      <c r="BK17" s="13"/>
      <c r="BM17" s="13"/>
      <c r="BO17" s="13"/>
      <c r="BQ17" s="13"/>
      <c r="BS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2"/>
      <c r="AL18" s="12"/>
      <c r="AM18" s="12"/>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388"/>
      <c r="E19" s="528"/>
      <c r="F19" s="528"/>
      <c r="G19" s="528"/>
      <c r="H19" s="528"/>
      <c r="I19" s="528"/>
      <c r="J19" s="528"/>
      <c r="K19" s="528"/>
      <c r="L19" s="528"/>
      <c r="M19" s="528"/>
      <c r="N19" s="528"/>
      <c r="O19" s="528"/>
      <c r="P19" s="528"/>
      <c r="Q19" s="528"/>
      <c r="R19" s="528"/>
      <c r="S19" s="528"/>
      <c r="T19" s="528"/>
      <c r="U19" s="528"/>
      <c r="V19" s="528"/>
      <c r="W19" s="528"/>
      <c r="X19" s="528"/>
      <c r="Y19" s="528"/>
      <c r="Z19" s="528"/>
      <c r="AA19" s="528"/>
      <c r="AB19" s="528"/>
      <c r="AC19" s="528"/>
      <c r="AD19" s="528"/>
      <c r="AE19" s="528"/>
      <c r="AF19" s="528"/>
      <c r="AG19" s="528"/>
      <c r="AH19" s="528"/>
      <c r="AI19" s="529"/>
      <c r="AK19" s="13"/>
      <c r="AL19" s="365"/>
      <c r="AM19" s="366"/>
      <c r="AN19" s="366"/>
      <c r="AO19" s="366"/>
      <c r="AP19" s="366"/>
      <c r="AQ19" s="366"/>
      <c r="AR19" s="366"/>
      <c r="AS19" s="366"/>
      <c r="AT19" s="366"/>
      <c r="AU19" s="366"/>
      <c r="AV19" s="366"/>
      <c r="AW19" s="366"/>
      <c r="AX19" s="366"/>
      <c r="AY19" s="366"/>
      <c r="AZ19" s="366"/>
      <c r="BA19" s="366"/>
      <c r="BB19" s="366"/>
      <c r="BC19" s="366"/>
      <c r="BD19" s="366"/>
      <c r="BE19" s="366"/>
      <c r="BF19" s="366"/>
      <c r="BG19" s="366"/>
      <c r="BH19" s="366"/>
      <c r="BI19" s="366"/>
      <c r="BJ19" s="366"/>
      <c r="BK19" s="366"/>
      <c r="BL19" s="366"/>
      <c r="BM19" s="366"/>
      <c r="BN19" s="366"/>
      <c r="BO19" s="366"/>
      <c r="BP19" s="366"/>
      <c r="BQ19" s="366"/>
      <c r="BR19" s="366"/>
      <c r="BS19" s="366"/>
      <c r="BT19" s="366"/>
      <c r="BU19" s="366"/>
      <c r="BV19" s="366"/>
      <c r="BW19" s="366"/>
      <c r="BX19" s="366"/>
      <c r="BY19" s="366"/>
      <c r="BZ19" s="366"/>
      <c r="CA19" s="366"/>
      <c r="CB19" s="366"/>
      <c r="CC19" s="366"/>
      <c r="CD19" s="366"/>
      <c r="CE19" s="317"/>
      <c r="CF19" s="318"/>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390"/>
      <c r="AI20" s="530"/>
      <c r="AL20" s="308"/>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309"/>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2"/>
      <c r="D21" s="308"/>
      <c r="E21" s="13"/>
      <c r="F21" s="13"/>
      <c r="G21" s="13"/>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530"/>
      <c r="AL21" s="308"/>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309"/>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2"/>
      <c r="D22" s="308"/>
      <c r="E22" s="13"/>
      <c r="F22" s="13"/>
      <c r="G22" s="13"/>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530"/>
      <c r="AL22" s="308"/>
      <c r="AM22" s="12"/>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U22" s="313" t="s">
        <v>14</v>
      </c>
      <c r="BV22" s="314"/>
      <c r="BW22" s="314"/>
      <c r="BX22" s="314"/>
      <c r="BY22" s="314"/>
      <c r="BZ22" s="314"/>
      <c r="CA22" s="314"/>
      <c r="CB22" s="314"/>
      <c r="CC22" s="314"/>
      <c r="CD22" s="315"/>
      <c r="CE22" s="13"/>
      <c r="CF22" s="309"/>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2"/>
      <c r="D23" s="308"/>
      <c r="E23" s="13"/>
      <c r="F23" s="12"/>
      <c r="G23" s="12"/>
      <c r="H23" s="12"/>
      <c r="I23" s="12"/>
      <c r="J23" s="12"/>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530"/>
      <c r="AL23" s="308"/>
      <c r="AM23" s="13"/>
      <c r="AN23" s="13"/>
      <c r="AP23" s="13"/>
      <c r="AR23" s="13"/>
      <c r="AT23" s="13"/>
      <c r="AV23" s="13"/>
      <c r="AX23" s="13"/>
      <c r="AZ23" s="13"/>
      <c r="BB23" s="13"/>
      <c r="BC23" s="13"/>
      <c r="BD23" s="13"/>
      <c r="BE23" s="13"/>
      <c r="BF23" s="13"/>
      <c r="BG23" s="13"/>
      <c r="BH23" s="13"/>
      <c r="BI23" s="13"/>
      <c r="BJ23" s="13"/>
      <c r="BK23" s="13"/>
      <c r="BL23" s="13"/>
      <c r="BM23" s="13"/>
      <c r="BN23" s="13"/>
      <c r="BO23" s="13"/>
      <c r="BP23" s="422"/>
      <c r="BQ23" s="13"/>
      <c r="BR23" s="13"/>
      <c r="BU23" s="319"/>
      <c r="BV23" s="481"/>
      <c r="BW23" s="481"/>
      <c r="BX23" s="481"/>
      <c r="BY23" s="481"/>
      <c r="BZ23" s="481"/>
      <c r="CA23" s="481"/>
      <c r="CB23" s="481"/>
      <c r="CC23" s="481"/>
      <c r="CD23" s="40"/>
      <c r="CE23" s="13"/>
      <c r="CF23" s="309"/>
      <c r="CI23" s="13"/>
      <c r="CJ23" s="13"/>
      <c r="CK23" s="13"/>
      <c r="CL23" s="13"/>
      <c r="CM23" s="13"/>
      <c r="CN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2"/>
      <c r="D24" s="308"/>
      <c r="E24" s="13"/>
      <c r="F24" s="12"/>
      <c r="G24" s="12"/>
      <c r="H24" s="12"/>
      <c r="I24" s="12"/>
      <c r="J24" s="12"/>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530"/>
      <c r="AL24" s="308"/>
      <c r="AM24" s="13"/>
      <c r="AN24" s="482"/>
      <c r="AO24" s="482"/>
      <c r="AP24" s="482"/>
      <c r="AQ24" s="482"/>
      <c r="AR24" s="13" t="s">
        <v>15</v>
      </c>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422"/>
      <c r="BQ24" s="13"/>
      <c r="BR24" s="13"/>
      <c r="BU24" s="319"/>
      <c r="BV24" s="483">
        <v>1</v>
      </c>
      <c r="BW24" s="484" t="s">
        <v>16</v>
      </c>
      <c r="BX24" s="485"/>
      <c r="BY24" s="485"/>
      <c r="BZ24" s="485"/>
      <c r="CA24" s="485"/>
      <c r="CB24" s="327"/>
      <c r="CC24" s="327"/>
      <c r="CD24" s="40"/>
      <c r="CE24" s="13"/>
      <c r="CF24" s="309"/>
      <c r="CI24" s="13"/>
      <c r="CJ24" s="13"/>
      <c r="CK24" s="13"/>
      <c r="CL24" s="13"/>
      <c r="CM24" s="13"/>
      <c r="CN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2"/>
      <c r="D25" s="308"/>
      <c r="E25" s="13"/>
      <c r="F25" s="12"/>
      <c r="G25" s="12"/>
      <c r="H25" s="12"/>
      <c r="I25" s="12"/>
      <c r="J25" s="12"/>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530"/>
      <c r="AL25" s="308"/>
      <c r="AM25" s="13"/>
      <c r="AN25" s="13"/>
      <c r="AO25" s="13"/>
      <c r="AP25" s="13"/>
      <c r="AQ25" s="13"/>
      <c r="AR25" s="486"/>
      <c r="AS25" s="486"/>
      <c r="AT25" s="486"/>
      <c r="AU25" s="13" t="s">
        <v>17</v>
      </c>
      <c r="AV25" s="13"/>
      <c r="AW25" s="13"/>
      <c r="AX25" s="13"/>
      <c r="AY25" s="13"/>
      <c r="AZ25" s="13"/>
      <c r="BA25" s="13"/>
      <c r="BB25" s="13"/>
      <c r="BC25" s="13"/>
      <c r="BD25" s="13"/>
      <c r="BE25" s="13"/>
      <c r="BF25" s="13"/>
      <c r="BG25" s="13"/>
      <c r="BH25" s="13"/>
      <c r="BI25" s="13"/>
      <c r="BJ25" s="13"/>
      <c r="BK25" s="13"/>
      <c r="BL25" s="13"/>
      <c r="BM25" s="13"/>
      <c r="BN25" s="13"/>
      <c r="BO25" s="13"/>
      <c r="BP25" s="422"/>
      <c r="BQ25" s="13"/>
      <c r="BR25" s="13"/>
      <c r="BU25" s="319"/>
      <c r="BV25" s="328">
        <v>2</v>
      </c>
      <c r="BW25" s="484" t="s">
        <v>18</v>
      </c>
      <c r="BX25" s="485"/>
      <c r="BY25" s="485"/>
      <c r="BZ25" s="485"/>
      <c r="CA25" s="485"/>
      <c r="CB25" s="327"/>
      <c r="CC25" s="327"/>
      <c r="CD25" s="40"/>
      <c r="CE25" s="13"/>
      <c r="CF25" s="309"/>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2"/>
      <c r="D26" s="308"/>
      <c r="E26" s="13"/>
      <c r="F26" s="12"/>
      <c r="G26" s="12"/>
      <c r="H26" s="12"/>
      <c r="I26" s="12"/>
      <c r="J26" s="12"/>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530"/>
      <c r="AL26" s="308"/>
      <c r="AM26" s="13"/>
      <c r="AN26" s="13"/>
      <c r="AO26" s="13"/>
      <c r="AP26" s="13"/>
      <c r="AQ26" s="13"/>
      <c r="AR26" s="13"/>
      <c r="AS26" s="13"/>
      <c r="AT26" s="13"/>
      <c r="AU26" s="373"/>
      <c r="AV26" s="373"/>
      <c r="AW26" s="13" t="s">
        <v>19</v>
      </c>
      <c r="AX26" s="13"/>
      <c r="AY26" s="13"/>
      <c r="AZ26" s="13"/>
      <c r="BA26" s="13"/>
      <c r="BB26" s="13"/>
      <c r="BC26" s="13"/>
      <c r="BD26" s="13"/>
      <c r="BE26" s="13"/>
      <c r="BF26" s="13"/>
      <c r="BG26" s="13"/>
      <c r="BH26" s="13"/>
      <c r="BI26" s="13"/>
      <c r="BJ26" s="13"/>
      <c r="BK26" s="13"/>
      <c r="BL26" s="13"/>
      <c r="BM26" s="13"/>
      <c r="BN26" s="13"/>
      <c r="BO26" s="13"/>
      <c r="BP26" s="13"/>
      <c r="BQ26" s="13"/>
      <c r="BR26" s="13"/>
      <c r="BU26" s="319"/>
      <c r="BV26" s="487">
        <v>3</v>
      </c>
      <c r="BW26" s="484" t="s">
        <v>20</v>
      </c>
      <c r="BX26" s="485"/>
      <c r="BY26" s="485"/>
      <c r="BZ26" s="485"/>
      <c r="CA26" s="485"/>
      <c r="CB26" s="327"/>
      <c r="CC26" s="327"/>
      <c r="CD26" s="40"/>
      <c r="CE26" s="13"/>
      <c r="CF26" s="309"/>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2"/>
      <c r="D27" s="308"/>
      <c r="E27" s="13"/>
      <c r="F27" s="12"/>
      <c r="G27" s="12"/>
      <c r="H27" s="12"/>
      <c r="I27" s="12"/>
      <c r="J27" s="12"/>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530"/>
      <c r="AL27" s="308"/>
      <c r="AM27" s="13"/>
      <c r="AN27" s="13"/>
      <c r="AO27" s="13"/>
      <c r="AP27" s="13"/>
      <c r="AQ27" s="13"/>
      <c r="AR27" s="13"/>
      <c r="AS27" s="13"/>
      <c r="AT27" s="13"/>
      <c r="AU27" s="13"/>
      <c r="AV27" s="488"/>
      <c r="AW27" s="488"/>
      <c r="AX27" s="488"/>
      <c r="AY27" s="13" t="s">
        <v>21</v>
      </c>
      <c r="AZ27" s="13"/>
      <c r="BA27" s="13"/>
      <c r="BB27" s="13"/>
      <c r="BC27" s="13"/>
      <c r="BD27" s="13"/>
      <c r="BE27" s="287" t="s">
        <v>22</v>
      </c>
      <c r="BF27" s="288"/>
      <c r="BG27" s="288"/>
      <c r="BH27" s="288"/>
      <c r="BI27" s="288"/>
      <c r="BJ27" s="288"/>
      <c r="BK27" s="288"/>
      <c r="BL27" s="288"/>
      <c r="BM27" s="288"/>
      <c r="BN27" s="288"/>
      <c r="BO27" s="288"/>
      <c r="BP27" s="289"/>
      <c r="BU27" s="319"/>
      <c r="BV27" s="489">
        <v>4</v>
      </c>
      <c r="BW27" s="484" t="s">
        <v>23</v>
      </c>
      <c r="BX27" s="13"/>
      <c r="BY27" s="13"/>
      <c r="BZ27" s="13"/>
      <c r="CA27" s="13"/>
      <c r="CB27" s="327"/>
      <c r="CC27" s="327"/>
      <c r="CD27" s="41"/>
      <c r="CE27" s="13"/>
      <c r="CF27" s="309"/>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2"/>
      <c r="D28" s="308"/>
      <c r="E28" s="13"/>
      <c r="F28" s="12"/>
      <c r="G28" s="12"/>
      <c r="H28" s="12"/>
      <c r="I28" s="12"/>
      <c r="J28" s="12"/>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530"/>
      <c r="AL28" s="308"/>
      <c r="AM28" s="13"/>
      <c r="AN28" s="13"/>
      <c r="AO28" s="13"/>
      <c r="AP28" s="13"/>
      <c r="AQ28" s="13"/>
      <c r="AR28" s="13"/>
      <c r="AS28" s="13"/>
      <c r="AT28" s="13"/>
      <c r="AU28" s="13"/>
      <c r="AV28" s="13"/>
      <c r="AW28" s="490"/>
      <c r="AX28" s="490"/>
      <c r="AY28" s="490"/>
      <c r="AZ28" s="13" t="s">
        <v>24</v>
      </c>
      <c r="BA28" s="13"/>
      <c r="BB28" s="13"/>
      <c r="BC28" s="13"/>
      <c r="BD28" s="13"/>
      <c r="BE28" s="280"/>
      <c r="BF28" s="491" t="s">
        <v>25</v>
      </c>
      <c r="BG28" s="327"/>
      <c r="BH28" s="327"/>
      <c r="BI28" s="327"/>
      <c r="BJ28" s="327"/>
      <c r="BK28" s="327"/>
      <c r="BL28" s="327"/>
      <c r="BM28" s="492"/>
      <c r="BN28" s="327"/>
      <c r="BO28" s="327"/>
      <c r="BP28" s="17"/>
      <c r="BU28" s="319"/>
      <c r="BV28" s="493">
        <v>5</v>
      </c>
      <c r="BW28" s="484" t="s">
        <v>26</v>
      </c>
      <c r="BX28" s="327"/>
      <c r="BY28" s="327"/>
      <c r="BZ28" s="327"/>
      <c r="CA28" s="327"/>
      <c r="CB28" s="327"/>
      <c r="CC28" s="327"/>
      <c r="CD28" s="42"/>
      <c r="CE28" s="13"/>
      <c r="CF28" s="309"/>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2"/>
      <c r="D29" s="308"/>
      <c r="E29" s="13"/>
      <c r="F29" s="12"/>
      <c r="G29" s="12"/>
      <c r="H29" s="12"/>
      <c r="I29" s="12"/>
      <c r="J29" s="12"/>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530"/>
      <c r="AL29" s="308"/>
      <c r="AM29" s="13"/>
      <c r="AN29" s="13"/>
      <c r="AO29" s="13"/>
      <c r="AP29" s="13"/>
      <c r="AQ29" s="13"/>
      <c r="AR29" s="13"/>
      <c r="AS29" s="13"/>
      <c r="AT29" s="13"/>
      <c r="AU29" s="13"/>
      <c r="AV29" s="13"/>
      <c r="AW29" s="13"/>
      <c r="AX29" s="13"/>
      <c r="AY29" s="494"/>
      <c r="AZ29" s="494"/>
      <c r="BA29" s="494"/>
      <c r="BB29" s="13" t="s">
        <v>27</v>
      </c>
      <c r="BC29" s="13"/>
      <c r="BD29" s="13"/>
      <c r="BE29" s="281"/>
      <c r="BF29" s="491" t="s">
        <v>28</v>
      </c>
      <c r="BG29" s="327"/>
      <c r="BH29" s="327"/>
      <c r="BI29" s="327"/>
      <c r="BJ29" s="327"/>
      <c r="BK29" s="327"/>
      <c r="BL29" s="327"/>
      <c r="BM29" s="492"/>
      <c r="BN29" s="327"/>
      <c r="BO29" s="327"/>
      <c r="BP29" s="17"/>
      <c r="BU29" s="319"/>
      <c r="BV29" s="495">
        <v>6</v>
      </c>
      <c r="BW29" s="484" t="s">
        <v>29</v>
      </c>
      <c r="BX29" s="485"/>
      <c r="BY29" s="485"/>
      <c r="BZ29" s="485"/>
      <c r="CA29" s="485"/>
      <c r="CB29" s="327"/>
      <c r="CC29" s="327"/>
      <c r="CD29" s="40"/>
      <c r="CE29" s="13"/>
      <c r="CF29" s="309"/>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2"/>
      <c r="D30" s="308"/>
      <c r="E30" s="13"/>
      <c r="F30" s="12"/>
      <c r="G30" s="12"/>
      <c r="H30" s="12"/>
      <c r="I30" s="12"/>
      <c r="J30" s="12"/>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530"/>
      <c r="AL30" s="308"/>
      <c r="AM30" s="13"/>
      <c r="AN30" s="13"/>
      <c r="AO30" s="13"/>
      <c r="AP30" s="13"/>
      <c r="AQ30" s="13"/>
      <c r="AR30" s="13"/>
      <c r="AS30" s="13"/>
      <c r="AT30" s="13"/>
      <c r="AU30" s="13"/>
      <c r="AV30" s="13"/>
      <c r="AW30" s="13"/>
      <c r="AX30" s="13"/>
      <c r="AY30" s="13"/>
      <c r="AZ30" s="13"/>
      <c r="BA30" s="13"/>
      <c r="BB30" s="13"/>
      <c r="BC30" s="13"/>
      <c r="BD30" s="13"/>
      <c r="BE30" s="282"/>
      <c r="BF30" s="491" t="s">
        <v>30</v>
      </c>
      <c r="BG30" s="327"/>
      <c r="BH30" s="327"/>
      <c r="BI30" s="327"/>
      <c r="BJ30" s="327"/>
      <c r="BK30" s="327"/>
      <c r="BL30" s="327"/>
      <c r="BM30" s="492"/>
      <c r="BN30" s="327"/>
      <c r="BO30" s="327"/>
      <c r="BP30" s="17"/>
      <c r="BU30" s="319"/>
      <c r="BV30" s="496">
        <v>7</v>
      </c>
      <c r="BW30" s="484" t="s">
        <v>31</v>
      </c>
      <c r="BX30" s="485"/>
      <c r="BY30" s="485"/>
      <c r="BZ30" s="485"/>
      <c r="CA30" s="485"/>
      <c r="CB30" s="327"/>
      <c r="CC30" s="327"/>
      <c r="CD30" s="40"/>
      <c r="CE30" s="13"/>
      <c r="CF30" s="309"/>
      <c r="CI30"/>
      <c r="CJ30"/>
      <c r="CK30"/>
      <c r="CL30"/>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2"/>
      <c r="D31" s="308"/>
      <c r="E31" s="13"/>
      <c r="F31" s="12"/>
      <c r="G31" s="12"/>
      <c r="H31" s="12"/>
      <c r="I31" s="12"/>
      <c r="J31" s="12"/>
      <c r="K31" s="12"/>
      <c r="L31" s="12"/>
      <c r="M31" s="12"/>
      <c r="N31" s="12"/>
      <c r="O31" s="12"/>
      <c r="P31" s="12"/>
      <c r="Q31" s="12"/>
      <c r="R31" s="12"/>
      <c r="S31" s="12"/>
      <c r="T31" s="12"/>
      <c r="U31" s="12"/>
      <c r="V31" s="12"/>
      <c r="W31" s="12"/>
      <c r="X31" s="12"/>
      <c r="Y31" s="12"/>
      <c r="Z31" s="12"/>
      <c r="AA31" s="12"/>
      <c r="AB31" s="12"/>
      <c r="AC31" s="12"/>
      <c r="AD31" s="12"/>
      <c r="AE31" s="13"/>
      <c r="AF31" s="13"/>
      <c r="AG31" s="13"/>
      <c r="AH31" s="13"/>
      <c r="AI31" s="530"/>
      <c r="AL31" s="308"/>
      <c r="AM31" s="13"/>
      <c r="AN31" s="13"/>
      <c r="AO31" s="13"/>
      <c r="AP31" s="13"/>
      <c r="AQ31" s="497" t="s">
        <v>32</v>
      </c>
      <c r="AR31" s="20"/>
      <c r="AS31" s="21"/>
      <c r="AT31" s="21"/>
      <c r="AU31" s="21"/>
      <c r="AV31" s="276"/>
      <c r="AW31" s="276"/>
      <c r="AX31" s="277"/>
      <c r="AY31" s="277"/>
      <c r="AZ31" s="277"/>
      <c r="BA31" s="278"/>
      <c r="BB31" s="278"/>
      <c r="BC31" s="279"/>
      <c r="BD31" s="498"/>
      <c r="BE31" s="283"/>
      <c r="BF31" s="284" t="s">
        <v>33</v>
      </c>
      <c r="BG31" s="18"/>
      <c r="BH31" s="18"/>
      <c r="BI31" s="18"/>
      <c r="BJ31" s="18"/>
      <c r="BK31" s="285"/>
      <c r="BL31" s="18"/>
      <c r="BM31" s="286"/>
      <c r="BN31" s="18"/>
      <c r="BO31" s="18"/>
      <c r="BP31" s="19"/>
      <c r="BU31" s="319"/>
      <c r="BV31" s="499">
        <v>8</v>
      </c>
      <c r="BW31" s="484" t="s">
        <v>34</v>
      </c>
      <c r="BX31" s="485"/>
      <c r="BY31" s="485"/>
      <c r="BZ31" s="485"/>
      <c r="CA31" s="485"/>
      <c r="CB31" s="327"/>
      <c r="CC31" s="327"/>
      <c r="CD31" s="40"/>
      <c r="CE31" s="13"/>
      <c r="CF31" s="309"/>
      <c r="CI31"/>
      <c r="CJ31"/>
      <c r="CK31"/>
      <c r="CL31"/>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2"/>
      <c r="D32" s="308"/>
      <c r="E32" s="13"/>
      <c r="F32" s="12"/>
      <c r="G32" s="12"/>
      <c r="H32" s="12"/>
      <c r="I32" s="12"/>
      <c r="J32" s="12"/>
      <c r="K32" s="12"/>
      <c r="L32" s="12"/>
      <c r="M32" s="12"/>
      <c r="N32" s="12"/>
      <c r="O32" s="12"/>
      <c r="P32" s="12"/>
      <c r="Q32" s="12"/>
      <c r="R32" s="12"/>
      <c r="S32" s="12"/>
      <c r="T32" s="12"/>
      <c r="U32" s="12"/>
      <c r="V32" s="12"/>
      <c r="W32" s="12"/>
      <c r="X32" s="12"/>
      <c r="Y32" s="12"/>
      <c r="Z32" s="12"/>
      <c r="AA32" s="13"/>
      <c r="AB32" s="13"/>
      <c r="AC32" s="13"/>
      <c r="AD32" s="12"/>
      <c r="AE32" s="13"/>
      <c r="AF32" s="13"/>
      <c r="AG32" s="13"/>
      <c r="AH32" s="13"/>
      <c r="AI32" s="530"/>
      <c r="AL32" s="308"/>
      <c r="AM32" s="13"/>
      <c r="AN32" s="13"/>
      <c r="AO32" s="13"/>
      <c r="AP32" s="13"/>
      <c r="AQ32" s="13"/>
      <c r="AR32" s="13"/>
      <c r="AS32" s="13"/>
      <c r="AT32" s="13"/>
      <c r="AU32" s="13"/>
      <c r="AV32" s="13"/>
      <c r="AW32" s="13"/>
      <c r="AX32" s="13"/>
      <c r="AY32" s="13"/>
      <c r="AZ32" s="13"/>
      <c r="BA32" s="13"/>
      <c r="BB32" s="13"/>
      <c r="BC32" s="13"/>
      <c r="BD32" s="13"/>
      <c r="BU32" s="319"/>
      <c r="BV32" s="500">
        <v>9</v>
      </c>
      <c r="BW32" s="484" t="s">
        <v>35</v>
      </c>
      <c r="BX32" s="485"/>
      <c r="BY32" s="485"/>
      <c r="BZ32" s="485"/>
      <c r="CA32" s="485"/>
      <c r="CB32" s="327"/>
      <c r="CC32" s="327"/>
      <c r="CD32" s="40"/>
      <c r="CE32" s="13"/>
      <c r="CF32" s="309"/>
      <c r="CI32"/>
      <c r="CJ32"/>
      <c r="CK32"/>
      <c r="CL32"/>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2"/>
      <c r="D33" s="308"/>
      <c r="E33" s="13"/>
      <c r="F33" s="12"/>
      <c r="G33" s="12"/>
      <c r="H33" s="12"/>
      <c r="I33" s="12"/>
      <c r="J33" s="12"/>
      <c r="K33" s="12"/>
      <c r="L33" s="12"/>
      <c r="M33" s="12"/>
      <c r="N33" s="12"/>
      <c r="O33" s="13"/>
      <c r="P33" s="13"/>
      <c r="Q33" s="13"/>
      <c r="R33" s="13"/>
      <c r="S33" s="13"/>
      <c r="T33" s="13"/>
      <c r="U33" s="13"/>
      <c r="V33" s="13"/>
      <c r="W33" s="13"/>
      <c r="X33" s="13"/>
      <c r="Y33" s="12"/>
      <c r="Z33" s="12"/>
      <c r="AA33" s="13"/>
      <c r="AB33" s="13"/>
      <c r="AC33" s="13"/>
      <c r="AD33" s="12"/>
      <c r="AE33" s="13"/>
      <c r="AF33" s="13"/>
      <c r="AG33" s="13"/>
      <c r="AH33" s="13"/>
      <c r="AI33" s="530"/>
      <c r="AL33" s="308"/>
      <c r="AM33" s="13"/>
      <c r="AN33" s="501" t="s">
        <v>36</v>
      </c>
      <c r="AO33" s="502"/>
      <c r="AP33" s="502"/>
      <c r="AQ33" s="502"/>
      <c r="AR33" s="13"/>
      <c r="AS33" s="13"/>
      <c r="AT33" s="13"/>
      <c r="AU33" s="13"/>
      <c r="AV33" s="13"/>
      <c r="AW33" s="13"/>
      <c r="AX33" s="13"/>
      <c r="AY33" s="13"/>
      <c r="AZ33" s="13"/>
      <c r="BA33" s="13"/>
      <c r="BB33" s="13"/>
      <c r="BC33" s="13"/>
      <c r="BD33" s="13"/>
      <c r="BE33" s="13"/>
      <c r="BF33" s="13"/>
      <c r="BG33" s="13"/>
      <c r="BH33" s="13"/>
      <c r="BI33" s="13"/>
      <c r="BJ33" s="13"/>
      <c r="BK33" s="13"/>
      <c r="BU33" s="319"/>
      <c r="BV33" s="503">
        <v>10</v>
      </c>
      <c r="BW33" s="484" t="s">
        <v>37</v>
      </c>
      <c r="BX33" s="485"/>
      <c r="BY33" s="485"/>
      <c r="BZ33" s="485"/>
      <c r="CA33" s="485"/>
      <c r="CB33" s="327"/>
      <c r="CC33" s="327"/>
      <c r="CD33" s="40"/>
      <c r="CE33" s="13"/>
      <c r="CF33" s="309"/>
      <c r="CI33"/>
      <c r="CJ33"/>
      <c r="CK33"/>
      <c r="CL3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2"/>
      <c r="D34" s="308"/>
      <c r="E34" s="13"/>
      <c r="F34" s="12"/>
      <c r="G34" s="12"/>
      <c r="H34" s="12"/>
      <c r="I34" s="12"/>
      <c r="J34" s="12"/>
      <c r="K34" s="12"/>
      <c r="L34" s="12"/>
      <c r="M34" s="12"/>
      <c r="N34" s="12"/>
      <c r="O34" s="13"/>
      <c r="P34" s="13"/>
      <c r="Q34" s="13"/>
      <c r="R34" s="13"/>
      <c r="S34" s="13"/>
      <c r="T34" s="13"/>
      <c r="U34" s="13"/>
      <c r="V34" s="13"/>
      <c r="W34" s="13"/>
      <c r="X34" s="13"/>
      <c r="Y34" s="12"/>
      <c r="Z34" s="12"/>
      <c r="AA34" s="13"/>
      <c r="AB34" s="13"/>
      <c r="AC34" s="13"/>
      <c r="AD34" s="12"/>
      <c r="AE34" s="13"/>
      <c r="AF34" s="13"/>
      <c r="AG34" s="13"/>
      <c r="AH34" s="13"/>
      <c r="AI34" s="530"/>
      <c r="AL34" s="308"/>
      <c r="AM34" s="13"/>
      <c r="AN34" s="13"/>
      <c r="AO34" s="13"/>
      <c r="AP34" s="13"/>
      <c r="AQ34" s="13"/>
      <c r="AR34" s="501" t="s">
        <v>38</v>
      </c>
      <c r="AS34" s="502"/>
      <c r="AT34" s="502"/>
      <c r="AU34" s="502"/>
      <c r="AV34" s="502"/>
      <c r="AW34" s="502"/>
      <c r="AX34" s="502"/>
      <c r="AY34" s="502"/>
      <c r="AZ34" s="502"/>
      <c r="BA34" s="502"/>
      <c r="BB34" s="502"/>
      <c r="BC34" s="502"/>
      <c r="BD34" s="502"/>
      <c r="BE34" s="502"/>
      <c r="BF34" s="13"/>
      <c r="BG34" s="13"/>
      <c r="BH34" s="13"/>
      <c r="BI34" s="13"/>
      <c r="BJ34" s="13"/>
      <c r="BK34" s="13"/>
      <c r="BU34" s="319"/>
      <c r="BV34" s="504">
        <v>11</v>
      </c>
      <c r="BW34" s="484" t="s">
        <v>39</v>
      </c>
      <c r="BX34" s="485"/>
      <c r="BY34" s="485"/>
      <c r="BZ34" s="485"/>
      <c r="CA34" s="485"/>
      <c r="CB34" s="327"/>
      <c r="CC34" s="327"/>
      <c r="CD34" s="40"/>
      <c r="CE34" s="13"/>
      <c r="CF34" s="309"/>
      <c r="CI34"/>
      <c r="CK34"/>
      <c r="CL34"/>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2"/>
      <c r="D35" s="308"/>
      <c r="E35" s="13"/>
      <c r="F35" s="12"/>
      <c r="G35" s="12"/>
      <c r="H35" s="12"/>
      <c r="I35" s="12"/>
      <c r="J35" s="12"/>
      <c r="K35" s="12"/>
      <c r="L35" s="12"/>
      <c r="M35" s="12"/>
      <c r="N35" s="12"/>
      <c r="O35" s="13"/>
      <c r="P35" s="13"/>
      <c r="Q35" s="13"/>
      <c r="R35" s="13"/>
      <c r="S35" s="13"/>
      <c r="T35" s="13"/>
      <c r="U35" s="13"/>
      <c r="V35" s="13"/>
      <c r="W35" s="13"/>
      <c r="X35" s="13"/>
      <c r="Y35" s="12"/>
      <c r="Z35" s="12"/>
      <c r="AA35" s="13"/>
      <c r="AB35" s="13"/>
      <c r="AC35" s="13"/>
      <c r="AD35" s="12"/>
      <c r="AE35" s="13"/>
      <c r="AF35" s="13"/>
      <c r="AG35" s="13"/>
      <c r="AH35" s="13"/>
      <c r="AI35" s="530"/>
      <c r="AL35" s="308"/>
      <c r="AM35" s="13"/>
      <c r="AN35" s="13"/>
      <c r="AO35" s="13"/>
      <c r="AP35" s="13"/>
      <c r="AQ35" s="13"/>
      <c r="AR35" s="13"/>
      <c r="AS35" s="13"/>
      <c r="AT35" s="13"/>
      <c r="AU35" s="13"/>
      <c r="AV35" s="13"/>
      <c r="AW35" s="423"/>
      <c r="AX35" s="13"/>
      <c r="AY35" s="13"/>
      <c r="AZ35" s="13"/>
      <c r="BA35" s="423"/>
      <c r="BB35" s="13"/>
      <c r="BC35" s="13"/>
      <c r="BD35" s="13"/>
      <c r="BE35" s="13"/>
      <c r="BF35" s="501" t="s">
        <v>40</v>
      </c>
      <c r="BG35" s="502"/>
      <c r="BH35" s="502"/>
      <c r="BI35" s="502"/>
      <c r="BJ35" s="502"/>
      <c r="BK35" s="502"/>
      <c r="BU35" s="319"/>
      <c r="BV35" s="505">
        <v>12</v>
      </c>
      <c r="BW35" s="484" t="s">
        <v>41</v>
      </c>
      <c r="BX35" s="485"/>
      <c r="BY35" s="485"/>
      <c r="BZ35" s="485"/>
      <c r="CA35" s="485"/>
      <c r="CB35" s="327"/>
      <c r="CC35" s="327"/>
      <c r="CD35" s="40"/>
      <c r="CE35" s="13"/>
      <c r="CF35" s="309"/>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2"/>
      <c r="D36" s="308"/>
      <c r="E36" s="13"/>
      <c r="F36" s="12"/>
      <c r="G36" s="12"/>
      <c r="H36" s="12"/>
      <c r="I36" s="12"/>
      <c r="J36" s="12"/>
      <c r="K36" s="12"/>
      <c r="L36" s="12"/>
      <c r="M36" s="12"/>
      <c r="N36" s="12"/>
      <c r="O36" s="13"/>
      <c r="P36" s="13"/>
      <c r="Q36" s="13"/>
      <c r="R36" s="13"/>
      <c r="S36" s="13"/>
      <c r="T36" s="13"/>
      <c r="U36" s="13"/>
      <c r="V36" s="13"/>
      <c r="W36" s="13"/>
      <c r="X36" s="13"/>
      <c r="Y36" s="12"/>
      <c r="Z36" s="12"/>
      <c r="AA36" s="13"/>
      <c r="AB36" s="13"/>
      <c r="AC36" s="13"/>
      <c r="AD36" s="12"/>
      <c r="AE36" s="13"/>
      <c r="AF36" s="13"/>
      <c r="AG36" s="13"/>
      <c r="AH36" s="13"/>
      <c r="AI36" s="530"/>
      <c r="AL36" s="308"/>
      <c r="AM36" s="13"/>
      <c r="AN36" s="506" t="s">
        <v>42</v>
      </c>
      <c r="AO36" s="506"/>
      <c r="AP36" s="506"/>
      <c r="AQ36" s="506"/>
      <c r="AR36" s="13"/>
      <c r="AS36" s="13"/>
      <c r="AT36" s="13"/>
      <c r="AU36" s="13"/>
      <c r="AV36" s="13"/>
      <c r="AW36" s="13"/>
      <c r="AX36" s="13"/>
      <c r="AY36" s="13"/>
      <c r="AZ36" s="13"/>
      <c r="BA36" s="13"/>
      <c r="BB36" s="13"/>
      <c r="BC36" s="13"/>
      <c r="BD36" s="13"/>
      <c r="BE36" s="13"/>
      <c r="BF36" s="13"/>
      <c r="BG36" s="13"/>
      <c r="BH36" s="13"/>
      <c r="BI36" s="13"/>
      <c r="BJ36" s="13"/>
      <c r="BK36" s="13"/>
      <c r="BU36" s="319"/>
      <c r="BV36" s="507">
        <v>13</v>
      </c>
      <c r="BW36" s="484" t="s">
        <v>43</v>
      </c>
      <c r="BX36" s="485"/>
      <c r="BY36" s="485"/>
      <c r="BZ36" s="485"/>
      <c r="CA36" s="485"/>
      <c r="CB36" s="327"/>
      <c r="CC36" s="327"/>
      <c r="CD36" s="40"/>
      <c r="CE36" s="13"/>
      <c r="CF36" s="309"/>
      <c r="CN36"/>
      <c r="CP36"/>
      <c r="CQ36"/>
      <c r="CR36"/>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2"/>
      <c r="D37" s="308"/>
      <c r="E37" s="13"/>
      <c r="F37" s="12"/>
      <c r="G37" s="12"/>
      <c r="H37" s="12"/>
      <c r="I37" s="12"/>
      <c r="J37" s="12"/>
      <c r="K37" s="12"/>
      <c r="L37" s="12"/>
      <c r="M37" s="12"/>
      <c r="N37" s="12"/>
      <c r="O37" s="13"/>
      <c r="P37" s="13"/>
      <c r="Q37" s="13"/>
      <c r="R37" s="13"/>
      <c r="S37" s="13"/>
      <c r="T37" s="13"/>
      <c r="U37" s="13"/>
      <c r="V37" s="13"/>
      <c r="W37" s="13"/>
      <c r="X37" s="13"/>
      <c r="Y37" s="12"/>
      <c r="Z37" s="12"/>
      <c r="AA37" s="13"/>
      <c r="AB37" s="13"/>
      <c r="AC37" s="13"/>
      <c r="AD37" s="12"/>
      <c r="AE37" s="13"/>
      <c r="AF37" s="13"/>
      <c r="AG37" s="13"/>
      <c r="AH37" s="13"/>
      <c r="AI37" s="530"/>
      <c r="AL37" s="308"/>
      <c r="AM37" s="13"/>
      <c r="AN37" s="13"/>
      <c r="AO37" s="13"/>
      <c r="AP37" s="13"/>
      <c r="AQ37" s="13"/>
      <c r="AR37" s="508" t="s">
        <v>44</v>
      </c>
      <c r="AS37" s="508"/>
      <c r="AT37" s="508"/>
      <c r="AU37" s="508"/>
      <c r="AV37" s="508"/>
      <c r="AW37" s="13"/>
      <c r="AX37" s="13"/>
      <c r="AY37" s="13"/>
      <c r="AZ37" s="13"/>
      <c r="BA37" s="422"/>
      <c r="BB37" s="422"/>
      <c r="BC37" s="13"/>
      <c r="BD37" s="13"/>
      <c r="BE37" s="13"/>
      <c r="BF37" s="422"/>
      <c r="BG37" s="422"/>
      <c r="BH37" s="422"/>
      <c r="BI37" s="422"/>
      <c r="BJ37" s="422"/>
      <c r="BK37" s="422"/>
      <c r="BU37" s="319"/>
      <c r="BV37" s="509">
        <v>14</v>
      </c>
      <c r="BW37" s="484" t="s">
        <v>45</v>
      </c>
      <c r="BX37" s="485"/>
      <c r="BY37" s="485"/>
      <c r="BZ37" s="485"/>
      <c r="CA37" s="485"/>
      <c r="CB37" s="327"/>
      <c r="CC37" s="327"/>
      <c r="CD37" s="40"/>
      <c r="CE37" s="13"/>
      <c r="CF37" s="309"/>
      <c r="CN37"/>
      <c r="CP37"/>
      <c r="CQ37"/>
      <c r="CR37"/>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2"/>
      <c r="D38" s="308"/>
      <c r="E38" s="13"/>
      <c r="F38" s="12"/>
      <c r="G38" s="12"/>
      <c r="H38" s="12"/>
      <c r="I38" s="12"/>
      <c r="J38" s="12"/>
      <c r="K38" s="12"/>
      <c r="L38" s="12"/>
      <c r="M38" s="12"/>
      <c r="N38" s="12"/>
      <c r="O38" s="13"/>
      <c r="P38" s="13"/>
      <c r="Q38" s="13"/>
      <c r="R38" s="13"/>
      <c r="S38" s="13"/>
      <c r="T38" s="13"/>
      <c r="U38" s="13"/>
      <c r="V38" s="13"/>
      <c r="W38" s="13"/>
      <c r="X38" s="13"/>
      <c r="Y38" s="12"/>
      <c r="Z38" s="12"/>
      <c r="AA38" s="13"/>
      <c r="AB38" s="13"/>
      <c r="AC38" s="13"/>
      <c r="AD38" s="12"/>
      <c r="AE38" s="13"/>
      <c r="AF38" s="13"/>
      <c r="AG38" s="13"/>
      <c r="AH38" s="13"/>
      <c r="AI38" s="530"/>
      <c r="AL38" s="308"/>
      <c r="AM38" s="13"/>
      <c r="AN38" s="498"/>
      <c r="AO38" s="498"/>
      <c r="AP38" s="498"/>
      <c r="AQ38" s="498"/>
      <c r="AR38" s="13"/>
      <c r="AS38" s="13"/>
      <c r="AT38" s="13"/>
      <c r="AU38" s="13"/>
      <c r="AV38" s="13"/>
      <c r="AW38" s="13"/>
      <c r="AX38" s="13"/>
      <c r="AY38" s="13"/>
      <c r="AZ38" s="13"/>
      <c r="BA38" s="422"/>
      <c r="BB38" s="422"/>
      <c r="BC38" s="13"/>
      <c r="BD38" s="13"/>
      <c r="BE38" s="13"/>
      <c r="BF38" s="13"/>
      <c r="BG38" s="13"/>
      <c r="BH38" s="13"/>
      <c r="BI38" s="13"/>
      <c r="BJ38" s="13"/>
      <c r="BK38" s="13"/>
      <c r="BU38" s="319"/>
      <c r="BV38" s="510">
        <v>15</v>
      </c>
      <c r="BW38" s="484" t="s">
        <v>46</v>
      </c>
      <c r="BX38" s="485"/>
      <c r="BY38" s="485"/>
      <c r="BZ38" s="485"/>
      <c r="CA38" s="485"/>
      <c r="CB38" s="327"/>
      <c r="CC38" s="327"/>
      <c r="CD38" s="40"/>
      <c r="CE38" s="13"/>
      <c r="CF38" s="309"/>
      <c r="CN38"/>
      <c r="CP38"/>
      <c r="CQ38"/>
      <c r="CR38"/>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2"/>
      <c r="D39" s="308"/>
      <c r="E39" s="13"/>
      <c r="F39" s="12"/>
      <c r="G39" s="12"/>
      <c r="H39" s="12"/>
      <c r="I39" s="12"/>
      <c r="J39" s="12"/>
      <c r="K39" s="12"/>
      <c r="L39" s="12"/>
      <c r="M39" s="12"/>
      <c r="N39" s="12"/>
      <c r="O39" s="13"/>
      <c r="P39" s="13"/>
      <c r="Q39" s="13"/>
      <c r="R39" s="13"/>
      <c r="S39" s="13"/>
      <c r="T39" s="13"/>
      <c r="U39" s="13"/>
      <c r="V39" s="13"/>
      <c r="W39" s="13"/>
      <c r="X39" s="13"/>
      <c r="Y39" s="12"/>
      <c r="Z39" s="12"/>
      <c r="AA39" s="13"/>
      <c r="AB39" s="13"/>
      <c r="AC39" s="13"/>
      <c r="AD39" s="12"/>
      <c r="AE39" s="13"/>
      <c r="AF39" s="13"/>
      <c r="AG39" s="13"/>
      <c r="AH39" s="13"/>
      <c r="AI39" s="530"/>
      <c r="AL39" s="308"/>
      <c r="AM39" s="13"/>
      <c r="AN39" s="13"/>
      <c r="AO39" s="13"/>
      <c r="AP39" s="511" t="s">
        <v>47</v>
      </c>
      <c r="AQ39" s="512"/>
      <c r="AR39" s="513"/>
      <c r="AS39" s="513"/>
      <c r="AT39" s="513"/>
      <c r="AU39" s="514" t="s">
        <v>48</v>
      </c>
      <c r="AV39" s="511"/>
      <c r="AW39" s="514"/>
      <c r="AX39" s="514"/>
      <c r="AY39" s="514"/>
      <c r="AZ39" s="514"/>
      <c r="BA39" s="514"/>
      <c r="BB39" s="514"/>
      <c r="BC39" s="514"/>
      <c r="BD39" s="515"/>
      <c r="BE39" s="13"/>
      <c r="BF39" s="13"/>
      <c r="BG39" s="13"/>
      <c r="BH39" s="13"/>
      <c r="BI39" s="13"/>
      <c r="BJ39" s="13"/>
      <c r="BK39" s="13"/>
      <c r="BU39" s="319"/>
      <c r="BV39" s="516">
        <v>16</v>
      </c>
      <c r="BW39" s="484" t="s">
        <v>49</v>
      </c>
      <c r="BX39" s="485"/>
      <c r="BY39" s="485"/>
      <c r="BZ39" s="485"/>
      <c r="CA39" s="485"/>
      <c r="CB39" s="327"/>
      <c r="CC39" s="327"/>
      <c r="CD39" s="40"/>
      <c r="CE39" s="13"/>
      <c r="CF39" s="309"/>
      <c r="CN39"/>
      <c r="CP39"/>
      <c r="CQ39"/>
      <c r="CR39"/>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2"/>
      <c r="D40" s="308"/>
      <c r="E40" s="13"/>
      <c r="F40" s="12"/>
      <c r="G40" s="12"/>
      <c r="H40" s="12"/>
      <c r="I40" s="12"/>
      <c r="J40" s="12"/>
      <c r="K40" s="12"/>
      <c r="L40" s="12"/>
      <c r="M40" s="12"/>
      <c r="N40" s="12"/>
      <c r="O40" s="13"/>
      <c r="P40" s="13"/>
      <c r="Q40" s="13"/>
      <c r="R40" s="13"/>
      <c r="S40" s="13"/>
      <c r="T40" s="13"/>
      <c r="U40" s="13"/>
      <c r="V40" s="13"/>
      <c r="W40" s="13"/>
      <c r="X40" s="13"/>
      <c r="Y40" s="12"/>
      <c r="Z40" s="12"/>
      <c r="AA40" s="13"/>
      <c r="AB40" s="13"/>
      <c r="AC40" s="13"/>
      <c r="AD40" s="12"/>
      <c r="AE40" s="13"/>
      <c r="AF40" s="13"/>
      <c r="AG40" s="13"/>
      <c r="AH40" s="13"/>
      <c r="AI40" s="530"/>
      <c r="AL40" s="308"/>
      <c r="AM40" s="13"/>
      <c r="AN40" s="13"/>
      <c r="AO40" s="13"/>
      <c r="AP40" s="13"/>
      <c r="AQ40" s="517"/>
      <c r="AR40" s="517"/>
      <c r="AS40" s="517"/>
      <c r="AT40" s="517"/>
      <c r="AU40" s="518"/>
      <c r="AV40" s="518"/>
      <c r="AW40" s="518"/>
      <c r="AX40" s="518"/>
      <c r="AY40" s="514" t="s">
        <v>50</v>
      </c>
      <c r="AZ40" s="514"/>
      <c r="BA40" s="514"/>
      <c r="BB40" s="514"/>
      <c r="BC40" s="515"/>
      <c r="BD40" s="515"/>
      <c r="BE40" s="13"/>
      <c r="BF40" s="13"/>
      <c r="BG40" s="13"/>
      <c r="BH40" s="13"/>
      <c r="BI40" s="13"/>
      <c r="BJ40" s="13"/>
      <c r="BK40" s="13"/>
      <c r="BU40" s="319"/>
      <c r="BV40" s="519">
        <v>17</v>
      </c>
      <c r="BW40" s="484" t="s">
        <v>51</v>
      </c>
      <c r="BX40" s="485"/>
      <c r="BY40" s="491"/>
      <c r="BZ40" s="485"/>
      <c r="CA40" s="485"/>
      <c r="CB40" s="327"/>
      <c r="CC40" s="327"/>
      <c r="CD40" s="40"/>
      <c r="CE40" s="13"/>
      <c r="CF40" s="309"/>
      <c r="CN40"/>
      <c r="CP40"/>
      <c r="CQ40"/>
      <c r="CR40"/>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2"/>
      <c r="D41" s="308"/>
      <c r="E41" s="13"/>
      <c r="F41" s="12"/>
      <c r="G41" s="12"/>
      <c r="H41" s="12"/>
      <c r="I41" s="12"/>
      <c r="J41" s="12"/>
      <c r="K41" s="12"/>
      <c r="L41" s="12"/>
      <c r="M41" s="12"/>
      <c r="N41" s="12"/>
      <c r="O41" s="13"/>
      <c r="P41" s="13"/>
      <c r="Q41" s="13"/>
      <c r="R41" s="13"/>
      <c r="S41" s="13"/>
      <c r="T41" s="13"/>
      <c r="U41" s="13"/>
      <c r="V41" s="13"/>
      <c r="W41" s="13"/>
      <c r="X41" s="13"/>
      <c r="Y41" s="12"/>
      <c r="Z41" s="12"/>
      <c r="AA41" s="13"/>
      <c r="AB41" s="13"/>
      <c r="AC41" s="13"/>
      <c r="AD41" s="12"/>
      <c r="AE41" s="13"/>
      <c r="AF41" s="13"/>
      <c r="AG41" s="13"/>
      <c r="AH41" s="13"/>
      <c r="AI41" s="530"/>
      <c r="AL41" s="308"/>
      <c r="AM41" s="13"/>
      <c r="AN41" s="13"/>
      <c r="AO41" s="13"/>
      <c r="AP41" s="13"/>
      <c r="AQ41" s="514"/>
      <c r="AR41" s="514"/>
      <c r="AS41" s="514"/>
      <c r="AT41" s="514"/>
      <c r="AU41" s="517"/>
      <c r="AV41" s="517"/>
      <c r="AW41" s="517"/>
      <c r="AX41" s="517"/>
      <c r="AY41" s="520"/>
      <c r="AZ41" s="520"/>
      <c r="BA41" s="520"/>
      <c r="BB41" s="520"/>
      <c r="BC41" s="520"/>
      <c r="BD41" s="514" t="s">
        <v>52</v>
      </c>
      <c r="BE41" s="13"/>
      <c r="BF41" s="13"/>
      <c r="BG41" s="13"/>
      <c r="BU41" s="319"/>
      <c r="BV41" s="521">
        <v>18</v>
      </c>
      <c r="BW41" s="484" t="s">
        <v>53</v>
      </c>
      <c r="BX41" s="485"/>
      <c r="BY41" s="491"/>
      <c r="BZ41" s="485"/>
      <c r="CA41" s="485"/>
      <c r="CB41" s="327"/>
      <c r="CC41" s="327"/>
      <c r="CD41" s="40"/>
      <c r="CE41" s="13"/>
      <c r="CF41" s="309"/>
      <c r="CN41"/>
      <c r="CP41"/>
      <c r="CQ41"/>
      <c r="CR41"/>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2"/>
      <c r="D42" s="308"/>
      <c r="E42" s="13"/>
      <c r="F42" s="12"/>
      <c r="G42" s="12"/>
      <c r="H42" s="12"/>
      <c r="I42" s="12"/>
      <c r="J42" s="12"/>
      <c r="K42" s="12"/>
      <c r="L42" s="12"/>
      <c r="M42" s="12"/>
      <c r="N42" s="12"/>
      <c r="O42" s="13"/>
      <c r="P42" s="13"/>
      <c r="Q42" s="13"/>
      <c r="R42" s="13"/>
      <c r="S42" s="13"/>
      <c r="T42" s="13"/>
      <c r="U42" s="13"/>
      <c r="V42" s="13"/>
      <c r="W42" s="13"/>
      <c r="X42" s="13"/>
      <c r="Y42" s="12"/>
      <c r="Z42" s="12"/>
      <c r="AA42" s="13"/>
      <c r="AB42" s="13"/>
      <c r="AC42" s="13"/>
      <c r="AD42" s="12"/>
      <c r="AE42" s="13"/>
      <c r="AF42" s="13"/>
      <c r="AG42" s="13"/>
      <c r="AH42" s="13"/>
      <c r="AI42" s="530"/>
      <c r="AL42" s="308"/>
      <c r="AM42" s="13"/>
      <c r="BE42" s="522"/>
      <c r="BF42" s="522"/>
      <c r="BG42" s="522"/>
      <c r="BU42" s="319"/>
      <c r="BV42" s="523">
        <v>19</v>
      </c>
      <c r="BW42" s="484" t="s">
        <v>54</v>
      </c>
      <c r="BX42" s="485"/>
      <c r="BY42" s="491"/>
      <c r="BZ42" s="485"/>
      <c r="CA42" s="485"/>
      <c r="CB42" s="327"/>
      <c r="CC42" s="327"/>
      <c r="CD42" s="40"/>
      <c r="CE42" s="13"/>
      <c r="CF42" s="309"/>
      <c r="CN42"/>
      <c r="CP42"/>
      <c r="CQ42"/>
      <c r="CR42"/>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2"/>
      <c r="D43" s="308"/>
      <c r="E43" s="13"/>
      <c r="F43" s="12"/>
      <c r="G43" s="12"/>
      <c r="H43" s="12"/>
      <c r="I43" s="12"/>
      <c r="J43" s="12"/>
      <c r="K43" s="12"/>
      <c r="L43" s="12"/>
      <c r="M43" s="12"/>
      <c r="N43" s="12"/>
      <c r="O43" s="13"/>
      <c r="P43" s="13"/>
      <c r="Q43" s="13"/>
      <c r="R43" s="13"/>
      <c r="S43" s="13"/>
      <c r="T43" s="13"/>
      <c r="U43" s="13"/>
      <c r="V43" s="13"/>
      <c r="W43" s="13"/>
      <c r="X43" s="13"/>
      <c r="Y43" s="12"/>
      <c r="Z43" s="12"/>
      <c r="AA43" s="13"/>
      <c r="AB43" s="13"/>
      <c r="AC43" s="13"/>
      <c r="AD43" s="12"/>
      <c r="AE43" s="13"/>
      <c r="AF43" s="13"/>
      <c r="AG43" s="13"/>
      <c r="AH43" s="13"/>
      <c r="AI43" s="530"/>
      <c r="AL43" s="308"/>
      <c r="AM43" s="13"/>
      <c r="BE43" s="13"/>
      <c r="BF43" s="524"/>
      <c r="BG43" s="13"/>
      <c r="BU43" s="319"/>
      <c r="BV43" s="525">
        <v>20</v>
      </c>
      <c r="BW43" s="484" t="s">
        <v>55</v>
      </c>
      <c r="BX43" s="327"/>
      <c r="BY43" s="327"/>
      <c r="BZ43" s="327"/>
      <c r="CA43" s="327"/>
      <c r="CB43" s="327"/>
      <c r="CC43" s="327"/>
      <c r="CD43" s="42"/>
      <c r="CE43" s="13"/>
      <c r="CF43" s="309"/>
      <c r="CN43"/>
      <c r="CP43"/>
      <c r="CQ43"/>
      <c r="CR4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2"/>
      <c r="D44" s="308"/>
      <c r="E44" s="13"/>
      <c r="F44" s="12"/>
      <c r="G44" s="12"/>
      <c r="H44" s="12"/>
      <c r="I44" s="12"/>
      <c r="J44" s="12"/>
      <c r="K44" s="12"/>
      <c r="L44" s="12"/>
      <c r="M44" s="12"/>
      <c r="N44" s="12"/>
      <c r="O44" s="13"/>
      <c r="P44" s="13"/>
      <c r="Q44" s="13"/>
      <c r="R44" s="13"/>
      <c r="S44" s="13"/>
      <c r="T44" s="13"/>
      <c r="U44" s="13"/>
      <c r="V44" s="13"/>
      <c r="W44" s="13"/>
      <c r="X44" s="13"/>
      <c r="Y44" s="12"/>
      <c r="Z44" s="12"/>
      <c r="AA44" s="13"/>
      <c r="AB44" s="13"/>
      <c r="AC44" s="13"/>
      <c r="AD44" s="12"/>
      <c r="AE44" s="13"/>
      <c r="AF44" s="13"/>
      <c r="AG44" s="13"/>
      <c r="AH44" s="13"/>
      <c r="AI44" s="530"/>
      <c r="AL44" s="308"/>
      <c r="AM44" s="13"/>
      <c r="AU44" s="483">
        <v>1</v>
      </c>
      <c r="AV44" s="328">
        <v>2</v>
      </c>
      <c r="AW44" s="487">
        <v>3</v>
      </c>
      <c r="AX44" s="489">
        <v>4</v>
      </c>
      <c r="AY44" s="493">
        <v>5</v>
      </c>
      <c r="AZ44" s="495">
        <v>6</v>
      </c>
      <c r="BA44" s="496">
        <v>7</v>
      </c>
      <c r="BB44" s="499">
        <v>8</v>
      </c>
      <c r="BC44" s="500">
        <v>9</v>
      </c>
      <c r="BD44" s="503">
        <v>10</v>
      </c>
      <c r="BE44" s="504">
        <v>11</v>
      </c>
      <c r="BF44" s="505">
        <v>12</v>
      </c>
      <c r="BG44" s="507">
        <v>13</v>
      </c>
      <c r="BH44" s="509">
        <v>14</v>
      </c>
      <c r="BI44" s="510">
        <v>15</v>
      </c>
      <c r="BJ44" s="516">
        <v>16</v>
      </c>
      <c r="BK44" s="519">
        <v>17</v>
      </c>
      <c r="BL44" s="521">
        <v>18</v>
      </c>
      <c r="BM44" s="523">
        <v>19</v>
      </c>
      <c r="BN44" s="525">
        <v>20</v>
      </c>
      <c r="BO44" s="526">
        <v>21</v>
      </c>
      <c r="BP44" s="527">
        <v>22</v>
      </c>
      <c r="BU44" s="319"/>
      <c r="BV44" s="526">
        <v>21</v>
      </c>
      <c r="BW44" s="484" t="s">
        <v>56</v>
      </c>
      <c r="BX44" s="327"/>
      <c r="BY44" s="327"/>
      <c r="BZ44" s="327"/>
      <c r="CA44" s="327"/>
      <c r="CB44" s="327"/>
      <c r="CC44" s="327"/>
      <c r="CD44" s="42"/>
      <c r="CE44" s="13"/>
      <c r="CF44" s="309"/>
      <c r="CN44"/>
      <c r="CP44"/>
      <c r="CQ44"/>
      <c r="CR44"/>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2"/>
      <c r="D45" s="308"/>
      <c r="E45" s="13"/>
      <c r="F45" s="12"/>
      <c r="G45" s="12"/>
      <c r="H45" s="12"/>
      <c r="I45" s="12"/>
      <c r="J45" s="12"/>
      <c r="K45" s="12"/>
      <c r="L45" s="12"/>
      <c r="M45" s="12"/>
      <c r="N45" s="12"/>
      <c r="O45" s="13"/>
      <c r="P45" s="13"/>
      <c r="Q45" s="13"/>
      <c r="R45" s="13"/>
      <c r="S45" s="13"/>
      <c r="T45" s="13"/>
      <c r="U45" s="13"/>
      <c r="V45" s="13"/>
      <c r="W45" s="13"/>
      <c r="X45" s="13"/>
      <c r="Y45" s="12"/>
      <c r="Z45" s="12"/>
      <c r="AA45" s="13"/>
      <c r="AB45" s="13"/>
      <c r="AC45" s="13"/>
      <c r="AD45" s="12"/>
      <c r="AE45" s="13"/>
      <c r="AF45" s="13"/>
      <c r="AG45" s="13"/>
      <c r="AH45" s="13"/>
      <c r="AI45" s="530"/>
      <c r="AL45" s="308"/>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U45" s="319"/>
      <c r="BV45" s="527">
        <v>22</v>
      </c>
      <c r="BW45" s="484" t="s">
        <v>57</v>
      </c>
      <c r="BX45" s="327"/>
      <c r="BY45" s="327"/>
      <c r="BZ45" s="327"/>
      <c r="CA45" s="327"/>
      <c r="CB45" s="327"/>
      <c r="CC45" s="327"/>
      <c r="CD45" s="42"/>
      <c r="CE45" s="13"/>
      <c r="CF45" s="309"/>
      <c r="CN45"/>
      <c r="CP45"/>
      <c r="CQ45"/>
      <c r="CR45"/>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2"/>
      <c r="D46" s="308"/>
      <c r="E46" s="13"/>
      <c r="F46" s="12"/>
      <c r="G46" s="12"/>
      <c r="H46" s="12"/>
      <c r="I46" s="12"/>
      <c r="J46" s="12"/>
      <c r="K46" s="12"/>
      <c r="L46" s="12"/>
      <c r="M46" s="12"/>
      <c r="N46" s="12"/>
      <c r="O46" s="13"/>
      <c r="P46" s="13"/>
      <c r="Q46" s="13"/>
      <c r="R46" s="13"/>
      <c r="S46" s="13"/>
      <c r="T46" s="13"/>
      <c r="U46" s="13"/>
      <c r="V46" s="13"/>
      <c r="W46" s="13"/>
      <c r="X46" s="13"/>
      <c r="Y46" s="12"/>
      <c r="Z46" s="12"/>
      <c r="AA46" s="13"/>
      <c r="AB46" s="13"/>
      <c r="AC46" s="13"/>
      <c r="AD46" s="12"/>
      <c r="AE46" s="13"/>
      <c r="AF46" s="13"/>
      <c r="AG46" s="13"/>
      <c r="AH46" s="13"/>
      <c r="AI46" s="530"/>
      <c r="AL46" s="308"/>
      <c r="AM46" s="13"/>
      <c r="BU46" s="320"/>
      <c r="BV46" s="43"/>
      <c r="BW46" s="44"/>
      <c r="BX46" s="45"/>
      <c r="BY46" s="45"/>
      <c r="BZ46" s="45"/>
      <c r="CA46" s="45"/>
      <c r="CB46" s="45"/>
      <c r="CC46" s="45"/>
      <c r="CD46" s="46"/>
      <c r="CE46" s="13"/>
      <c r="CF46" s="309"/>
      <c r="CN46"/>
      <c r="CP46"/>
      <c r="CQ46"/>
      <c r="CR46"/>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2"/>
      <c r="D47" s="308"/>
      <c r="E47" s="12"/>
      <c r="F47" s="12"/>
      <c r="G47" s="12"/>
      <c r="H47" s="12"/>
      <c r="I47" s="12"/>
      <c r="J47" s="12"/>
      <c r="K47" s="12"/>
      <c r="L47" s="12"/>
      <c r="M47" s="12"/>
      <c r="N47" s="12"/>
      <c r="O47" s="13"/>
      <c r="P47" s="13"/>
      <c r="Q47" s="13"/>
      <c r="R47" s="13"/>
      <c r="S47" s="13"/>
      <c r="T47" s="13"/>
      <c r="U47" s="13"/>
      <c r="V47" s="13"/>
      <c r="W47" s="13"/>
      <c r="X47" s="13"/>
      <c r="Y47" s="12"/>
      <c r="Z47" s="12"/>
      <c r="AA47" s="13"/>
      <c r="AB47" s="13"/>
      <c r="AC47" s="13"/>
      <c r="AD47" s="12"/>
      <c r="AE47" s="13"/>
      <c r="AF47" s="13"/>
      <c r="AG47" s="12"/>
      <c r="AH47" s="12"/>
      <c r="AI47" s="530"/>
      <c r="AL47" s="390"/>
      <c r="CE47" s="13"/>
      <c r="CF47" s="309"/>
      <c r="CN47"/>
      <c r="CP47"/>
      <c r="CQ47"/>
      <c r="CR47"/>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2"/>
      <c r="D48" s="308"/>
      <c r="E48" s="12"/>
      <c r="F48" s="12"/>
      <c r="G48" s="12"/>
      <c r="H48" s="12"/>
      <c r="I48" s="12"/>
      <c r="J48" s="12"/>
      <c r="K48" s="12"/>
      <c r="L48" s="12"/>
      <c r="M48" s="12"/>
      <c r="N48" s="12"/>
      <c r="O48" s="13"/>
      <c r="P48" s="13"/>
      <c r="Q48" s="13"/>
      <c r="R48" s="13"/>
      <c r="S48" s="13"/>
      <c r="T48" s="13"/>
      <c r="U48" s="13"/>
      <c r="V48" s="13"/>
      <c r="W48" s="13"/>
      <c r="X48" s="13"/>
      <c r="Y48" s="12"/>
      <c r="Z48" s="12"/>
      <c r="AA48" s="13"/>
      <c r="AB48" s="13"/>
      <c r="AC48" s="13"/>
      <c r="AD48" s="12"/>
      <c r="AE48" s="12"/>
      <c r="AF48" s="12"/>
      <c r="AG48" s="12"/>
      <c r="AH48" s="12"/>
      <c r="AI48" s="530"/>
      <c r="AL48" s="390"/>
      <c r="CE48" s="13"/>
      <c r="CF48" s="309"/>
      <c r="CG48" s="13"/>
      <c r="CN48"/>
      <c r="CP48"/>
      <c r="CQ48"/>
      <c r="CR48"/>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2"/>
      <c r="D49" s="308"/>
      <c r="E49" s="12"/>
      <c r="F49" s="12"/>
      <c r="G49" s="12"/>
      <c r="H49" s="12"/>
      <c r="I49" s="12"/>
      <c r="J49" s="12"/>
      <c r="K49" s="12"/>
      <c r="L49" s="12"/>
      <c r="M49" s="12"/>
      <c r="N49" s="12"/>
      <c r="O49" s="13"/>
      <c r="P49" s="13"/>
      <c r="Q49" s="13"/>
      <c r="R49" s="13"/>
      <c r="S49" s="13"/>
      <c r="T49" s="13"/>
      <c r="U49" s="13"/>
      <c r="V49" s="13"/>
      <c r="W49" s="13"/>
      <c r="X49" s="13"/>
      <c r="Y49" s="12"/>
      <c r="Z49" s="12"/>
      <c r="AA49" s="12"/>
      <c r="AB49" s="12"/>
      <c r="AC49" s="12"/>
      <c r="AD49" s="12"/>
      <c r="AE49" s="12"/>
      <c r="AF49" s="12"/>
      <c r="AG49" s="12"/>
      <c r="AH49" s="12"/>
      <c r="AI49" s="530"/>
      <c r="AL49" s="390"/>
      <c r="CE49" s="13"/>
      <c r="CF49" s="309"/>
      <c r="CG49" s="13"/>
      <c r="CN49"/>
      <c r="CP49"/>
      <c r="CQ49"/>
      <c r="CR49"/>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2"/>
      <c r="D50" s="308"/>
      <c r="E50" s="13"/>
      <c r="F50" s="13"/>
      <c r="G50" s="13"/>
      <c r="H50" s="13"/>
      <c r="I50" s="13"/>
      <c r="J50" s="13"/>
      <c r="K50" s="12"/>
      <c r="L50" s="12"/>
      <c r="M50" s="12"/>
      <c r="N50" s="12"/>
      <c r="O50" s="13"/>
      <c r="P50" s="13"/>
      <c r="Q50" s="13"/>
      <c r="R50" s="13"/>
      <c r="S50" s="13"/>
      <c r="T50" s="13"/>
      <c r="U50" s="13"/>
      <c r="V50" s="13"/>
      <c r="W50" s="13"/>
      <c r="X50" s="13"/>
      <c r="Y50" s="12"/>
      <c r="Z50" s="12"/>
      <c r="AA50" s="12"/>
      <c r="AB50" s="12"/>
      <c r="AC50" s="12"/>
      <c r="AD50" s="12"/>
      <c r="AE50" s="13"/>
      <c r="AF50" s="13"/>
      <c r="AG50" s="13"/>
      <c r="AH50" s="13"/>
      <c r="AI50" s="530"/>
      <c r="AJ50" s="13"/>
      <c r="AK50" s="12"/>
      <c r="AL50" s="310"/>
      <c r="AM50" s="13"/>
      <c r="AO50" s="13"/>
      <c r="AP50" s="13"/>
      <c r="AR50" s="13"/>
      <c r="AS50" s="13"/>
      <c r="AU50" s="13"/>
      <c r="AV50" s="13"/>
      <c r="AX50" s="13"/>
      <c r="AY50" s="13"/>
      <c r="BA50" s="13"/>
      <c r="BB50" s="13"/>
      <c r="BD50" s="13"/>
      <c r="BE50" s="13"/>
      <c r="BG50" s="13"/>
      <c r="BH50" s="13"/>
      <c r="BJ50" s="13"/>
      <c r="BK50" s="13"/>
      <c r="BM50" s="13"/>
      <c r="BN50" s="13"/>
      <c r="BP50" s="13"/>
      <c r="BQ50" s="13"/>
      <c r="BS50" s="13"/>
      <c r="BT50" s="13"/>
      <c r="BV50" s="13"/>
      <c r="BW50" s="13"/>
      <c r="BY50" s="13"/>
      <c r="BZ50" s="13"/>
      <c r="CB50" s="13"/>
      <c r="CC50" s="13"/>
      <c r="CE50" s="13"/>
      <c r="CF50" s="309"/>
      <c r="CN50"/>
      <c r="CP50"/>
      <c r="CQ50"/>
      <c r="CR50"/>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2"/>
      <c r="D51" s="308"/>
      <c r="E51" s="13"/>
      <c r="F51" s="13"/>
      <c r="G51" s="13"/>
      <c r="H51" s="13"/>
      <c r="I51" s="13"/>
      <c r="J51" s="13"/>
      <c r="K51" s="12"/>
      <c r="L51" s="12"/>
      <c r="M51" s="12"/>
      <c r="N51" s="13"/>
      <c r="O51" s="13"/>
      <c r="P51" s="13"/>
      <c r="Q51" s="13"/>
      <c r="R51" s="13"/>
      <c r="S51" s="13"/>
      <c r="T51" s="13"/>
      <c r="U51" s="13"/>
      <c r="V51" s="13"/>
      <c r="W51" s="13"/>
      <c r="X51" s="13"/>
      <c r="Y51" s="13"/>
      <c r="Z51" s="13"/>
      <c r="AA51" s="13"/>
      <c r="AB51" s="13"/>
      <c r="AC51" s="13"/>
      <c r="AD51" s="12"/>
      <c r="AE51" s="13"/>
      <c r="AF51" s="12"/>
      <c r="AG51" s="13"/>
      <c r="AH51" s="13"/>
      <c r="AI51" s="530"/>
      <c r="AJ51" s="13"/>
      <c r="AK51" s="12"/>
      <c r="AL51" s="310"/>
      <c r="AM51" s="13"/>
      <c r="AO51" s="13"/>
      <c r="AP51" s="13"/>
      <c r="AR51" s="13"/>
      <c r="AS51" s="13"/>
      <c r="AU51" s="13"/>
      <c r="AV51" s="13"/>
      <c r="AX51" s="13"/>
      <c r="AY51" s="13"/>
      <c r="BA51" s="13"/>
      <c r="BB51" s="13"/>
      <c r="BD51" s="13"/>
      <c r="BE51" s="13"/>
      <c r="BG51" s="13"/>
      <c r="BH51" s="13"/>
      <c r="BJ51" s="13"/>
      <c r="BK51" s="13"/>
      <c r="BM51" s="13"/>
      <c r="BN51" s="13"/>
      <c r="BP51" s="13"/>
      <c r="BQ51" s="13"/>
      <c r="BS51" s="13"/>
      <c r="BT51" s="13"/>
      <c r="BV51" s="13"/>
      <c r="BW51" s="13"/>
      <c r="BY51" s="13"/>
      <c r="BZ51" s="13"/>
      <c r="CB51" s="13"/>
      <c r="CC51" s="13"/>
      <c r="CE51" s="13"/>
      <c r="CF51" s="309"/>
      <c r="CI51"/>
      <c r="CJ51"/>
      <c r="CK51"/>
      <c r="CL51"/>
      <c r="CM51"/>
      <c r="CN51"/>
      <c r="CP51"/>
      <c r="CQ51"/>
      <c r="CR51"/>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2"/>
      <c r="D52" s="308"/>
      <c r="E52" s="13"/>
      <c r="F52" s="13"/>
      <c r="G52" s="13"/>
      <c r="H52" s="13"/>
      <c r="I52" s="13"/>
      <c r="J52" s="13"/>
      <c r="K52" s="12"/>
      <c r="L52" s="12"/>
      <c r="M52" s="12"/>
      <c r="N52" s="13"/>
      <c r="O52" s="13"/>
      <c r="P52" s="13"/>
      <c r="Q52" s="13"/>
      <c r="R52" s="13"/>
      <c r="S52" s="13"/>
      <c r="T52" s="13"/>
      <c r="U52" s="13"/>
      <c r="V52" s="13"/>
      <c r="W52" s="13"/>
      <c r="X52" s="13"/>
      <c r="Y52" s="13"/>
      <c r="Z52" s="13"/>
      <c r="AA52" s="13"/>
      <c r="AB52" s="13"/>
      <c r="AC52" s="13"/>
      <c r="AD52" s="12"/>
      <c r="AE52" s="13"/>
      <c r="AF52" s="12"/>
      <c r="AG52" s="12"/>
      <c r="AH52" s="12"/>
      <c r="AI52" s="530"/>
      <c r="AJ52" s="13"/>
      <c r="AK52" s="12"/>
      <c r="AL52" s="310"/>
      <c r="AM52" s="13"/>
      <c r="AO52" s="13"/>
      <c r="AP52" s="13"/>
      <c r="AR52" s="13"/>
      <c r="AS52" s="13"/>
      <c r="AU52" s="13"/>
      <c r="AV52" s="13"/>
      <c r="AX52" s="13"/>
      <c r="AY52" s="13"/>
      <c r="BA52" s="13"/>
      <c r="BB52" s="13"/>
      <c r="BD52" s="13"/>
      <c r="BE52" s="13"/>
      <c r="BG52" s="13"/>
      <c r="BH52" s="13"/>
      <c r="BJ52" s="13"/>
      <c r="BK52" s="13"/>
      <c r="BM52" s="13"/>
      <c r="BN52" s="13"/>
      <c r="BP52" s="13"/>
      <c r="BQ52" s="13"/>
      <c r="BS52" s="13"/>
      <c r="BT52" s="13"/>
      <c r="BV52" s="13"/>
      <c r="BW52" s="13"/>
      <c r="BY52" s="13"/>
      <c r="BZ52" s="13"/>
      <c r="CB52" s="13"/>
      <c r="CC52" s="13"/>
      <c r="CE52" s="13"/>
      <c r="CF52" s="309"/>
      <c r="CI52"/>
      <c r="CJ52"/>
      <c r="CK52"/>
      <c r="CL52"/>
      <c r="CM52"/>
      <c r="CN52"/>
      <c r="CO52"/>
      <c r="CP52"/>
      <c r="CQ52"/>
      <c r="CR52"/>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3"/>
      <c r="D53" s="310"/>
      <c r="E53" s="13"/>
      <c r="F53" s="13"/>
      <c r="G53" s="13"/>
      <c r="H53" s="13"/>
      <c r="I53" s="13"/>
      <c r="J53" s="13"/>
      <c r="K53" s="12"/>
      <c r="L53" s="12"/>
      <c r="M53" s="12"/>
      <c r="N53" s="13"/>
      <c r="O53" s="13"/>
      <c r="P53" s="13"/>
      <c r="Q53" s="13"/>
      <c r="R53" s="13"/>
      <c r="S53" s="13"/>
      <c r="T53" s="13"/>
      <c r="U53" s="13"/>
      <c r="V53" s="13"/>
      <c r="W53" s="13"/>
      <c r="X53" s="13"/>
      <c r="Y53" s="13"/>
      <c r="Z53" s="13"/>
      <c r="AA53" s="13"/>
      <c r="AB53" s="13"/>
      <c r="AC53" s="13"/>
      <c r="AD53" s="12"/>
      <c r="AE53" s="13"/>
      <c r="AF53" s="12"/>
      <c r="AG53" s="12"/>
      <c r="AH53" s="12"/>
      <c r="AI53" s="530"/>
      <c r="AJ53" s="13"/>
      <c r="AK53" s="12"/>
      <c r="AL53" s="308"/>
      <c r="AM53" s="12"/>
      <c r="CF53" s="316"/>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2"/>
      <c r="D54" s="308"/>
      <c r="E54" s="13"/>
      <c r="F54" s="13"/>
      <c r="G54" s="12"/>
      <c r="H54" s="12"/>
      <c r="I54" s="12"/>
      <c r="J54" s="12"/>
      <c r="K54" s="12"/>
      <c r="L54" s="12"/>
      <c r="M54" s="12"/>
      <c r="N54" s="13"/>
      <c r="O54" s="13"/>
      <c r="P54" s="13"/>
      <c r="Q54" s="13"/>
      <c r="R54" s="13"/>
      <c r="S54" s="13"/>
      <c r="T54" s="13"/>
      <c r="U54" s="13"/>
      <c r="V54" s="13"/>
      <c r="W54" s="13"/>
      <c r="X54" s="13"/>
      <c r="Y54" s="13"/>
      <c r="Z54" s="13"/>
      <c r="AA54" s="13"/>
      <c r="AB54" s="13"/>
      <c r="AC54" s="13"/>
      <c r="AD54" s="13"/>
      <c r="AE54" s="13"/>
      <c r="AF54" s="13"/>
      <c r="AG54" s="13"/>
      <c r="AH54" s="13"/>
      <c r="AI54" s="530"/>
      <c r="AJ54" s="13"/>
      <c r="AK54" s="12"/>
      <c r="AL54" s="308"/>
      <c r="AM54" s="12"/>
      <c r="CF54" s="316"/>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2"/>
      <c r="D55" s="386"/>
      <c r="E55" s="311"/>
      <c r="F55" s="311"/>
      <c r="G55" s="311"/>
      <c r="H55" s="311"/>
      <c r="I55" s="311"/>
      <c r="J55" s="311"/>
      <c r="K55" s="311"/>
      <c r="L55" s="311"/>
      <c r="M55" s="311"/>
      <c r="N55" s="311"/>
      <c r="O55" s="311"/>
      <c r="P55" s="311"/>
      <c r="Q55" s="311"/>
      <c r="R55" s="311"/>
      <c r="S55" s="311"/>
      <c r="T55" s="311"/>
      <c r="U55" s="311"/>
      <c r="V55" s="311"/>
      <c r="W55" s="311"/>
      <c r="X55" s="311"/>
      <c r="Y55" s="311"/>
      <c r="Z55" s="311"/>
      <c r="AA55" s="311"/>
      <c r="AB55" s="311"/>
      <c r="AC55" s="311"/>
      <c r="AD55" s="311"/>
      <c r="AE55" s="311"/>
      <c r="AF55" s="311"/>
      <c r="AG55" s="311"/>
      <c r="AH55" s="311"/>
      <c r="AI55" s="531"/>
      <c r="AJ55" s="13"/>
      <c r="AK55" s="12"/>
      <c r="AL55" s="478"/>
      <c r="AM55" s="479"/>
      <c r="AN55" s="387"/>
      <c r="AO55" s="387"/>
      <c r="AP55" s="387"/>
      <c r="AQ55" s="387"/>
      <c r="AR55" s="387"/>
      <c r="AS55" s="387"/>
      <c r="AT55" s="387"/>
      <c r="AU55" s="387"/>
      <c r="AV55" s="387"/>
      <c r="AW55" s="387"/>
      <c r="AX55" s="387"/>
      <c r="AY55" s="387"/>
      <c r="AZ55" s="387"/>
      <c r="BA55" s="387"/>
      <c r="BB55" s="387"/>
      <c r="BC55" s="387"/>
      <c r="BD55" s="387"/>
      <c r="BE55" s="387"/>
      <c r="BF55" s="387"/>
      <c r="BG55" s="387"/>
      <c r="BH55" s="387"/>
      <c r="BI55" s="387"/>
      <c r="BJ55" s="387"/>
      <c r="BK55" s="387"/>
      <c r="BL55" s="387"/>
      <c r="BM55" s="387"/>
      <c r="BN55" s="387"/>
      <c r="BO55" s="387"/>
      <c r="BP55" s="387"/>
      <c r="BQ55" s="387"/>
      <c r="BR55" s="387"/>
      <c r="BS55" s="387"/>
      <c r="BT55" s="387"/>
      <c r="BU55" s="387"/>
      <c r="BV55" s="387"/>
      <c r="BW55" s="387"/>
      <c r="BX55" s="387"/>
      <c r="BY55" s="387"/>
      <c r="BZ55" s="387"/>
      <c r="CA55" s="387"/>
      <c r="CB55" s="387"/>
      <c r="CC55" s="387"/>
      <c r="CD55" s="387"/>
      <c r="CE55" s="387"/>
      <c r="CF55" s="480"/>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2"/>
      <c r="D56" s="12"/>
      <c r="E56" s="12"/>
      <c r="F56" s="12"/>
      <c r="G56" s="12"/>
      <c r="H56" s="12"/>
      <c r="I56" s="12"/>
      <c r="J56" s="12"/>
      <c r="K56" s="12"/>
      <c r="L56" s="12"/>
      <c r="M56" s="12"/>
      <c r="N56" s="12"/>
      <c r="O56" s="12"/>
      <c r="P56" s="12"/>
      <c r="Q56" s="12"/>
      <c r="R56" s="12"/>
      <c r="S56" s="12"/>
      <c r="T56" s="12"/>
      <c r="U56" s="12"/>
      <c r="V56" s="12"/>
      <c r="W56" s="12"/>
      <c r="X56" s="12"/>
      <c r="Y56" s="12"/>
      <c r="Z56" s="12"/>
      <c r="AA56" s="12"/>
      <c r="AB56" s="12"/>
      <c r="AC56" s="12"/>
      <c r="AD56" s="12"/>
      <c r="AE56" s="12"/>
      <c r="AF56" s="12"/>
      <c r="AG56" s="12"/>
      <c r="AH56" s="12"/>
      <c r="AI56" s="12"/>
      <c r="AJ56" s="13"/>
      <c r="AK56" s="12"/>
      <c r="BD56" s="13"/>
      <c r="BE56" s="13"/>
      <c r="BG56" s="13"/>
      <c r="BH56" s="13"/>
      <c r="BJ56" s="13"/>
      <c r="BK56" s="13"/>
      <c r="BM56" s="13"/>
      <c r="BN56" s="13"/>
      <c r="BP56" s="13"/>
      <c r="BQ56" s="13"/>
      <c r="BS56" s="13"/>
      <c r="BT56" s="13"/>
      <c r="BV56" s="13"/>
      <c r="BW56" s="13"/>
      <c r="BY56" s="13"/>
      <c r="BZ56" s="13"/>
      <c r="CB56" s="13"/>
      <c r="CC56" s="13"/>
      <c r="CE56" s="13"/>
      <c r="CF56" s="13"/>
      <c r="CH56" s="13"/>
      <c r="CI56" s="13"/>
      <c r="CK56" s="13"/>
      <c r="CL56" s="13"/>
      <c r="CN56" s="13"/>
      <c r="CO56" s="13"/>
      <c r="CQ56" s="13"/>
      <c r="CR56" s="13"/>
      <c r="CT56" s="13"/>
      <c r="CU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2"/>
      <c r="D57" s="12"/>
      <c r="E57" s="12"/>
      <c r="F57" s="12"/>
      <c r="G57" s="12"/>
      <c r="H57" s="12"/>
      <c r="I57" s="12"/>
      <c r="J57" s="12"/>
      <c r="K57" s="12"/>
      <c r="L57" s="12"/>
      <c r="M57" s="12"/>
      <c r="N57" s="12"/>
      <c r="O57" s="12"/>
      <c r="P57" s="12"/>
      <c r="Q57" s="12"/>
      <c r="R57" s="12"/>
      <c r="S57" s="12"/>
      <c r="T57" s="12"/>
      <c r="U57" s="12"/>
      <c r="V57" s="12"/>
      <c r="W57" s="12"/>
      <c r="X57" s="12"/>
      <c r="Y57" s="12"/>
      <c r="Z57" s="12"/>
      <c r="AA57" s="12"/>
      <c r="AB57" s="12"/>
      <c r="AC57" s="12"/>
      <c r="AD57" s="12"/>
      <c r="AE57" s="12"/>
      <c r="AF57" s="12"/>
      <c r="AG57" s="12"/>
      <c r="AH57" s="12"/>
      <c r="AI57" s="12"/>
      <c r="AJ57" s="13"/>
      <c r="AK57" s="12"/>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2"/>
      <c r="BK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2"/>
      <c r="E59" s="13"/>
      <c r="F59" s="13"/>
      <c r="G59" s="13"/>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2"/>
      <c r="E60" s="13"/>
      <c r="F60" s="13"/>
      <c r="G60" s="13"/>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2"/>
      <c r="AH60" s="12"/>
      <c r="AI60" s="12"/>
      <c r="AJ60" s="12"/>
      <c r="AK60" s="12"/>
      <c r="AL60" s="12"/>
      <c r="AM60" s="12"/>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2"/>
      <c r="M61" s="12"/>
      <c r="N61" s="12"/>
      <c r="O61" s="12"/>
      <c r="P61" s="12"/>
      <c r="Q61" s="12"/>
      <c r="R61" s="12"/>
      <c r="S61" s="13"/>
      <c r="T61" s="12"/>
      <c r="W61" s="12"/>
      <c r="X61" s="12"/>
      <c r="Y61" s="12"/>
      <c r="Z61" s="12"/>
      <c r="AA61" s="12"/>
      <c r="AB61" s="12"/>
      <c r="AC61" s="12"/>
      <c r="AD61" s="12"/>
      <c r="AE61" s="12"/>
      <c r="AF61" s="12"/>
      <c r="AG61" s="12"/>
      <c r="AH61" s="12"/>
      <c r="AI61" s="12"/>
      <c r="AJ61" s="12"/>
      <c r="AK61" s="12"/>
      <c r="AL61" s="12"/>
      <c r="AM61" s="12"/>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2"/>
      <c r="D62" s="388"/>
      <c r="E62" s="317"/>
      <c r="F62" s="317"/>
      <c r="G62" s="366"/>
      <c r="H62" s="317"/>
      <c r="I62" s="317"/>
      <c r="J62" s="366"/>
      <c r="K62" s="317"/>
      <c r="L62" s="317"/>
      <c r="M62" s="366"/>
      <c r="N62" s="317"/>
      <c r="O62" s="317"/>
      <c r="P62" s="366"/>
      <c r="Q62" s="317"/>
      <c r="R62" s="317"/>
      <c r="S62" s="366"/>
      <c r="T62" s="317"/>
      <c r="U62" s="317"/>
      <c r="V62" s="366"/>
      <c r="W62" s="317"/>
      <c r="X62" s="317"/>
      <c r="Y62" s="366"/>
      <c r="Z62" s="317"/>
      <c r="AA62" s="317"/>
      <c r="AB62" s="366"/>
      <c r="AC62" s="317"/>
      <c r="AD62" s="317"/>
      <c r="AE62" s="366"/>
      <c r="AF62" s="317"/>
      <c r="AG62" s="317"/>
      <c r="AH62" s="366"/>
      <c r="AI62" s="317"/>
      <c r="AJ62" s="317"/>
      <c r="AK62" s="366"/>
      <c r="AL62" s="317"/>
      <c r="AM62" s="317"/>
      <c r="AN62" s="366"/>
      <c r="AO62" s="317"/>
      <c r="AP62" s="317"/>
      <c r="AQ62" s="366"/>
      <c r="AR62" s="317"/>
      <c r="AS62" s="317"/>
      <c r="AT62" s="366"/>
      <c r="AU62" s="317"/>
      <c r="AV62" s="317"/>
      <c r="AW62" s="366"/>
      <c r="AX62" s="317"/>
      <c r="AY62" s="366"/>
      <c r="AZ62" s="366"/>
      <c r="BA62" s="366"/>
      <c r="BB62" s="366"/>
      <c r="BC62" s="366"/>
      <c r="BD62" s="366"/>
      <c r="BE62" s="366"/>
      <c r="BF62" s="366"/>
      <c r="BG62" s="366"/>
      <c r="BH62" s="366"/>
      <c r="BI62" s="366"/>
      <c r="BJ62" s="366"/>
      <c r="BK62" s="366"/>
      <c r="BL62" s="366"/>
      <c r="BM62" s="366"/>
      <c r="BN62" s="366"/>
      <c r="BO62" s="366"/>
      <c r="BP62" s="366"/>
      <c r="BQ62" s="366"/>
      <c r="BR62" s="366"/>
      <c r="BS62" s="366"/>
      <c r="BT62" s="366"/>
      <c r="BU62" s="366"/>
      <c r="BV62" s="366"/>
      <c r="BW62" s="366"/>
      <c r="BX62" s="366"/>
      <c r="BY62" s="366"/>
      <c r="BZ62" s="366"/>
      <c r="CA62" s="366"/>
      <c r="CB62" s="366"/>
      <c r="CC62" s="366"/>
      <c r="CD62" s="366"/>
      <c r="CE62" s="366"/>
      <c r="CF62" s="366"/>
      <c r="CG62" s="366"/>
      <c r="CH62" s="366"/>
      <c r="CI62" s="366"/>
      <c r="CJ62" s="366"/>
      <c r="CK62" s="366"/>
      <c r="CL62" s="366"/>
      <c r="CM62" s="366"/>
      <c r="CN62" s="389"/>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2"/>
      <c r="D63" s="390"/>
      <c r="E63" s="13"/>
      <c r="F63" s="13"/>
      <c r="G63" s="12"/>
      <c r="H63" s="13"/>
      <c r="I63" s="13"/>
      <c r="J63" s="12"/>
      <c r="K63" s="13"/>
      <c r="L63" s="13"/>
      <c r="M63" s="12"/>
      <c r="N63" s="13"/>
      <c r="O63" s="13"/>
      <c r="P63" s="12"/>
      <c r="Q63" s="13"/>
      <c r="R63" s="13"/>
      <c r="S63" s="12"/>
      <c r="T63" s="13"/>
      <c r="U63" s="13"/>
      <c r="V63" s="12"/>
      <c r="W63" s="13"/>
      <c r="X63" s="13"/>
      <c r="Y63" s="12"/>
      <c r="Z63" s="13"/>
      <c r="AA63" s="13"/>
      <c r="AB63" s="12"/>
      <c r="AC63" s="13"/>
      <c r="AD63" s="13"/>
      <c r="AE63" s="12"/>
      <c r="AF63" s="13"/>
      <c r="AG63" s="13"/>
      <c r="AH63" s="12"/>
      <c r="AI63" s="13"/>
      <c r="AJ63" s="13"/>
      <c r="AK63" s="12"/>
      <c r="AL63" s="13"/>
      <c r="AM63" s="13"/>
      <c r="AO63" s="13"/>
      <c r="AP63" s="13"/>
      <c r="AR63" s="13"/>
      <c r="AS63" s="13"/>
      <c r="AU63" s="13"/>
      <c r="AV63" s="13"/>
      <c r="AX63" s="13"/>
      <c r="CN63" s="316"/>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2"/>
      <c r="D64" s="390"/>
      <c r="E64" s="13"/>
      <c r="F64" s="13"/>
      <c r="G64" s="12"/>
      <c r="H64" s="13"/>
      <c r="I64" s="13"/>
      <c r="J64" s="12"/>
      <c r="K64" s="13"/>
      <c r="L64" s="13"/>
      <c r="M64" s="12"/>
      <c r="N64" s="13"/>
      <c r="O64" s="13"/>
      <c r="P64" s="12"/>
      <c r="Q64" s="13"/>
      <c r="R64" s="13"/>
      <c r="S64" s="12"/>
      <c r="T64" s="13"/>
      <c r="U64" s="13"/>
      <c r="V64" s="12"/>
      <c r="W64" s="13"/>
      <c r="X64" s="13"/>
      <c r="Y64" s="12"/>
      <c r="Z64" s="13"/>
      <c r="AA64" s="13"/>
      <c r="AB64" s="12"/>
      <c r="AC64" s="13"/>
      <c r="AD64" s="13"/>
      <c r="AE64" s="12"/>
      <c r="AF64" s="13"/>
      <c r="AG64" s="13"/>
      <c r="AH64" s="12"/>
      <c r="AI64" s="13"/>
      <c r="AJ64" s="13"/>
      <c r="AK64" s="12"/>
      <c r="AL64" s="12"/>
      <c r="AM64" s="12"/>
      <c r="BZ64" s="13"/>
      <c r="CA64" s="391" t="s">
        <v>58</v>
      </c>
      <c r="CN64" s="316"/>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2"/>
      <c r="D65" s="390"/>
      <c r="E65" s="13"/>
      <c r="F65" s="13"/>
      <c r="G65" s="12"/>
      <c r="H65" s="392"/>
      <c r="I65" s="13"/>
      <c r="J65" s="393">
        <v>1</v>
      </c>
      <c r="K65" s="394">
        <v>2</v>
      </c>
      <c r="L65" s="395">
        <v>3</v>
      </c>
      <c r="M65" s="396">
        <v>4</v>
      </c>
      <c r="N65" s="397">
        <v>5</v>
      </c>
      <c r="O65" s="398">
        <v>6</v>
      </c>
      <c r="P65" s="399">
        <v>7</v>
      </c>
      <c r="Q65" s="400">
        <v>8</v>
      </c>
      <c r="R65" s="401">
        <v>9</v>
      </c>
      <c r="S65" s="402">
        <v>10</v>
      </c>
      <c r="T65" s="403">
        <v>11</v>
      </c>
      <c r="U65" s="395">
        <v>12</v>
      </c>
      <c r="V65" s="404">
        <v>13</v>
      </c>
      <c r="W65" s="12"/>
      <c r="X65" s="12"/>
      <c r="Y65" s="12"/>
      <c r="Z65" s="12"/>
      <c r="AA65" s="12"/>
      <c r="AB65" s="12"/>
      <c r="AC65" s="12"/>
      <c r="AD65" s="12"/>
      <c r="AE65" s="12"/>
      <c r="AF65" s="12"/>
      <c r="AJ65" s="405"/>
      <c r="AK65" s="13"/>
      <c r="AL65" s="405">
        <v>1</v>
      </c>
      <c r="AM65" s="406">
        <v>2</v>
      </c>
      <c r="AN65" s="407">
        <v>3</v>
      </c>
      <c r="AO65" s="408">
        <v>4</v>
      </c>
      <c r="AP65" s="409">
        <v>5</v>
      </c>
      <c r="AQ65" s="410">
        <v>6</v>
      </c>
      <c r="AR65" s="13"/>
      <c r="AS65" s="13"/>
      <c r="AT65" s="13"/>
      <c r="AU65" s="13"/>
      <c r="AV65" s="13"/>
      <c r="AW65" s="13"/>
      <c r="AX65" s="411"/>
      <c r="AY65" s="13"/>
      <c r="AZ65" s="411">
        <v>7</v>
      </c>
      <c r="BA65" s="412">
        <v>8</v>
      </c>
      <c r="BB65" s="413">
        <v>9</v>
      </c>
      <c r="BC65" s="414">
        <v>10</v>
      </c>
      <c r="BD65" s="415">
        <v>11</v>
      </c>
      <c r="BE65" s="416">
        <v>12</v>
      </c>
      <c r="BL65" s="417"/>
      <c r="BM65" s="418"/>
      <c r="BN65" s="417">
        <v>13</v>
      </c>
      <c r="BO65" s="419">
        <v>14</v>
      </c>
      <c r="BP65" s="322" t="s">
        <v>59</v>
      </c>
      <c r="BQ65" s="420">
        <v>15</v>
      </c>
      <c r="BR65" s="413">
        <v>16</v>
      </c>
      <c r="BS65" s="421" t="s">
        <v>60</v>
      </c>
      <c r="BT65" s="422"/>
      <c r="BU65" s="422"/>
      <c r="BV65" s="422"/>
      <c r="BW65" s="423"/>
      <c r="BX65" s="423"/>
      <c r="BZ65"/>
      <c r="CA65" s="365"/>
      <c r="CB65" s="366"/>
      <c r="CC65" s="366"/>
      <c r="CD65" s="366"/>
      <c r="CE65" s="366"/>
      <c r="CF65" s="366"/>
      <c r="CG65" s="366"/>
      <c r="CH65" s="366"/>
      <c r="CI65" s="366"/>
      <c r="CJ65" s="366"/>
      <c r="CK65" s="366"/>
      <c r="CL65" s="318"/>
      <c r="CN65" s="316"/>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2"/>
      <c r="D66" s="390"/>
      <c r="E66" s="13"/>
      <c r="F66" s="13"/>
      <c r="G66" s="12"/>
      <c r="H66" s="424"/>
      <c r="I66" s="13"/>
      <c r="J66" s="13"/>
      <c r="K66" s="393">
        <v>1</v>
      </c>
      <c r="L66" s="394">
        <v>2</v>
      </c>
      <c r="M66" s="395">
        <v>3</v>
      </c>
      <c r="N66" s="396">
        <v>4</v>
      </c>
      <c r="O66" s="397">
        <v>5</v>
      </c>
      <c r="P66" s="398">
        <v>6</v>
      </c>
      <c r="Q66" s="399">
        <v>7</v>
      </c>
      <c r="R66" s="400">
        <v>8</v>
      </c>
      <c r="S66" s="401">
        <v>9</v>
      </c>
      <c r="T66" s="402">
        <v>10</v>
      </c>
      <c r="U66" s="403">
        <v>11</v>
      </c>
      <c r="V66" s="395">
        <v>12</v>
      </c>
      <c r="W66" s="404">
        <v>13</v>
      </c>
      <c r="X66" s="12"/>
      <c r="Y66" s="12"/>
      <c r="Z66" s="12"/>
      <c r="AA66" s="12"/>
      <c r="AB66" s="12"/>
      <c r="AC66" s="12"/>
      <c r="AD66" s="12"/>
      <c r="AE66" s="12"/>
      <c r="AF66" s="12"/>
      <c r="AJ66" s="406"/>
      <c r="AK66" s="13"/>
      <c r="AL66" s="425"/>
      <c r="AM66" s="405">
        <v>1</v>
      </c>
      <c r="AN66" s="406">
        <v>2</v>
      </c>
      <c r="AO66" s="407">
        <v>3</v>
      </c>
      <c r="AP66" s="408">
        <v>4</v>
      </c>
      <c r="AQ66" s="409">
        <v>5</v>
      </c>
      <c r="AR66" s="410">
        <v>6</v>
      </c>
      <c r="AS66" s="13"/>
      <c r="AT66" s="13"/>
      <c r="AU66" s="13"/>
      <c r="AV66" s="13"/>
      <c r="AW66" s="13"/>
      <c r="AX66" s="412"/>
      <c r="AY66" s="13"/>
      <c r="AZ66" s="13"/>
      <c r="BA66" s="411">
        <v>7</v>
      </c>
      <c r="BB66" s="412">
        <v>8</v>
      </c>
      <c r="BC66" s="413">
        <v>9</v>
      </c>
      <c r="BD66" s="414">
        <v>10</v>
      </c>
      <c r="BE66" s="415">
        <v>11</v>
      </c>
      <c r="BF66" s="416">
        <v>12</v>
      </c>
      <c r="BL66" s="419"/>
      <c r="BM66" s="418"/>
      <c r="BN66" s="418"/>
      <c r="BO66" s="417">
        <v>13</v>
      </c>
      <c r="BP66" s="419">
        <v>14</v>
      </c>
      <c r="BQ66" s="410" t="s">
        <v>61</v>
      </c>
      <c r="BR66" s="420">
        <v>15</v>
      </c>
      <c r="BS66" s="413">
        <v>16</v>
      </c>
      <c r="BT66" s="421" t="s">
        <v>60</v>
      </c>
      <c r="BU66" s="422"/>
      <c r="BV66" s="422"/>
      <c r="BW66" s="423"/>
      <c r="BX66" s="423"/>
      <c r="BZ66"/>
      <c r="CA66" s="308"/>
      <c r="CB66" s="369"/>
      <c r="CC66" s="323"/>
      <c r="CD66" s="368"/>
      <c r="CE66" s="323"/>
      <c r="CF66" s="370"/>
      <c r="CG66" s="327"/>
      <c r="CH66" s="371"/>
      <c r="CI66" s="327"/>
      <c r="CJ66" s="372"/>
      <c r="CL66" s="316"/>
      <c r="CN66" s="316"/>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2"/>
      <c r="D67" s="390"/>
      <c r="E67" s="13"/>
      <c r="F67" s="13"/>
      <c r="G67" s="13"/>
      <c r="H67" s="426"/>
      <c r="I67" s="13"/>
      <c r="J67" s="13"/>
      <c r="K67" s="13"/>
      <c r="L67" s="393">
        <v>1</v>
      </c>
      <c r="M67" s="394">
        <v>2</v>
      </c>
      <c r="N67" s="395">
        <v>3</v>
      </c>
      <c r="O67" s="396">
        <v>4</v>
      </c>
      <c r="P67" s="397">
        <v>5</v>
      </c>
      <c r="Q67" s="398">
        <v>6</v>
      </c>
      <c r="R67" s="399">
        <v>7</v>
      </c>
      <c r="S67" s="400">
        <v>8</v>
      </c>
      <c r="T67" s="401">
        <v>9</v>
      </c>
      <c r="U67" s="402">
        <v>10</v>
      </c>
      <c r="V67" s="403">
        <v>11</v>
      </c>
      <c r="W67" s="395">
        <v>12</v>
      </c>
      <c r="X67" s="404">
        <v>13</v>
      </c>
      <c r="Y67" s="12"/>
      <c r="Z67" s="12"/>
      <c r="AA67" s="12"/>
      <c r="AB67" s="12"/>
      <c r="AC67" s="12"/>
      <c r="AD67" s="12"/>
      <c r="AE67" s="12"/>
      <c r="AF67" s="12"/>
      <c r="AJ67" s="407"/>
      <c r="AK67" s="13"/>
      <c r="AL67" s="425"/>
      <c r="AM67" s="425"/>
      <c r="AN67" s="405">
        <v>1</v>
      </c>
      <c r="AO67" s="406">
        <v>2</v>
      </c>
      <c r="AP67" s="407">
        <v>3</v>
      </c>
      <c r="AQ67" s="408">
        <v>4</v>
      </c>
      <c r="AR67" s="409">
        <v>5</v>
      </c>
      <c r="AS67" s="410">
        <v>6</v>
      </c>
      <c r="AT67" s="13"/>
      <c r="AU67" s="13"/>
      <c r="AV67" s="13"/>
      <c r="AW67" s="13"/>
      <c r="AX67" s="413"/>
      <c r="AY67" s="13"/>
      <c r="AZ67" s="13"/>
      <c r="BA67" s="13"/>
      <c r="BB67" s="411">
        <v>7</v>
      </c>
      <c r="BC67" s="412">
        <v>8</v>
      </c>
      <c r="BD67" s="413">
        <v>9</v>
      </c>
      <c r="BE67" s="414">
        <v>10</v>
      </c>
      <c r="BF67" s="415">
        <v>11</v>
      </c>
      <c r="BG67" s="416">
        <v>12</v>
      </c>
      <c r="BL67" s="322" t="s">
        <v>59</v>
      </c>
      <c r="BM67" s="418"/>
      <c r="BN67" s="418"/>
      <c r="BO67" s="418"/>
      <c r="BP67" s="417">
        <v>13</v>
      </c>
      <c r="BQ67" s="419">
        <v>14</v>
      </c>
      <c r="BR67" s="410" t="s">
        <v>61</v>
      </c>
      <c r="BS67" s="322" t="s">
        <v>59</v>
      </c>
      <c r="BT67" s="413">
        <v>16</v>
      </c>
      <c r="BU67" s="421" t="s">
        <v>60</v>
      </c>
      <c r="BV67" s="422"/>
      <c r="BW67" s="423"/>
      <c r="BX67" s="423"/>
      <c r="BZ67"/>
      <c r="CA67" s="308"/>
      <c r="CB67" s="325"/>
      <c r="CC67" s="323"/>
      <c r="CD67" s="324"/>
      <c r="CE67" s="323"/>
      <c r="CF67" s="326"/>
      <c r="CG67" s="327"/>
      <c r="CH67" s="328"/>
      <c r="CI67" s="327"/>
      <c r="CJ67" s="329"/>
      <c r="CL67" s="316"/>
      <c r="CN67" s="316"/>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2"/>
      <c r="D68" s="390"/>
      <c r="E68" s="13"/>
      <c r="F68" s="13"/>
      <c r="G68" s="13"/>
      <c r="H68" s="427"/>
      <c r="I68" s="13"/>
      <c r="J68" s="13"/>
      <c r="K68" s="13"/>
      <c r="L68" s="13"/>
      <c r="M68" s="393">
        <v>1</v>
      </c>
      <c r="N68" s="394">
        <v>2</v>
      </c>
      <c r="O68" s="395">
        <v>3</v>
      </c>
      <c r="P68" s="396">
        <v>4</v>
      </c>
      <c r="Q68" s="397">
        <v>5</v>
      </c>
      <c r="R68" s="398">
        <v>6</v>
      </c>
      <c r="S68" s="399">
        <v>7</v>
      </c>
      <c r="T68" s="400">
        <v>8</v>
      </c>
      <c r="U68" s="401">
        <v>9</v>
      </c>
      <c r="V68" s="402">
        <v>10</v>
      </c>
      <c r="W68" s="403">
        <v>11</v>
      </c>
      <c r="X68" s="395">
        <v>12</v>
      </c>
      <c r="Y68" s="404">
        <v>13</v>
      </c>
      <c r="Z68" s="12"/>
      <c r="AA68" s="12"/>
      <c r="AB68" s="12"/>
      <c r="AC68" s="12"/>
      <c r="AD68" s="12"/>
      <c r="AE68" s="12"/>
      <c r="AF68" s="12"/>
      <c r="AJ68" s="408"/>
      <c r="AK68" s="13"/>
      <c r="AL68" s="425"/>
      <c r="AM68" s="425"/>
      <c r="AN68" s="425"/>
      <c r="AO68" s="405">
        <v>1</v>
      </c>
      <c r="AP68" s="406">
        <v>2</v>
      </c>
      <c r="AQ68" s="407">
        <v>3</v>
      </c>
      <c r="AR68" s="408">
        <v>4</v>
      </c>
      <c r="AS68" s="409">
        <v>5</v>
      </c>
      <c r="AT68" s="410">
        <v>6</v>
      </c>
      <c r="AU68" s="13"/>
      <c r="AV68" s="13"/>
      <c r="AW68" s="13"/>
      <c r="AX68" s="414"/>
      <c r="AY68" s="13"/>
      <c r="AZ68" s="13"/>
      <c r="BA68" s="13"/>
      <c r="BB68" s="13"/>
      <c r="BC68" s="411">
        <v>7</v>
      </c>
      <c r="BD68" s="412">
        <v>8</v>
      </c>
      <c r="BE68" s="413">
        <v>9</v>
      </c>
      <c r="BF68" s="414">
        <v>10</v>
      </c>
      <c r="BG68" s="415">
        <v>11</v>
      </c>
      <c r="BH68" s="416">
        <v>12</v>
      </c>
      <c r="BL68" s="420"/>
      <c r="BM68" s="418"/>
      <c r="BN68" s="418"/>
      <c r="BO68" s="418"/>
      <c r="BP68" s="418"/>
      <c r="BQ68" s="417">
        <v>13</v>
      </c>
      <c r="BR68" s="419">
        <v>14</v>
      </c>
      <c r="BS68" s="410" t="s">
        <v>61</v>
      </c>
      <c r="BT68" s="420">
        <v>15</v>
      </c>
      <c r="BU68" s="413">
        <v>16</v>
      </c>
      <c r="BV68" s="421" t="s">
        <v>60</v>
      </c>
      <c r="BW68" s="423"/>
      <c r="BX68" s="423"/>
      <c r="BZ68"/>
      <c r="CA68" s="308"/>
      <c r="CB68" s="331"/>
      <c r="CC68" s="323"/>
      <c r="CD68" s="330"/>
      <c r="CE68" s="323"/>
      <c r="CF68" s="332"/>
      <c r="CG68" s="327"/>
      <c r="CH68" s="25"/>
      <c r="CI68" s="327"/>
      <c r="CJ68" s="333"/>
      <c r="CL68" s="316"/>
      <c r="CN68" s="316"/>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2"/>
      <c r="D69" s="390"/>
      <c r="E69" s="13"/>
      <c r="F69" s="13"/>
      <c r="G69" s="13"/>
      <c r="H69" s="428"/>
      <c r="I69" s="13"/>
      <c r="J69" s="13"/>
      <c r="K69" s="13"/>
      <c r="L69" s="13"/>
      <c r="M69" s="13"/>
      <c r="N69" s="393">
        <v>1</v>
      </c>
      <c r="O69" s="394">
        <v>2</v>
      </c>
      <c r="P69" s="395">
        <v>3</v>
      </c>
      <c r="Q69" s="396">
        <v>4</v>
      </c>
      <c r="R69" s="397">
        <v>5</v>
      </c>
      <c r="S69" s="398">
        <v>6</v>
      </c>
      <c r="T69" s="399">
        <v>7</v>
      </c>
      <c r="U69" s="400">
        <v>8</v>
      </c>
      <c r="V69" s="401">
        <v>9</v>
      </c>
      <c r="W69" s="402">
        <v>10</v>
      </c>
      <c r="X69" s="403">
        <v>11</v>
      </c>
      <c r="Y69" s="395">
        <v>12</v>
      </c>
      <c r="Z69" s="404">
        <v>13</v>
      </c>
      <c r="AA69" s="12"/>
      <c r="AB69" s="12"/>
      <c r="AC69" s="12"/>
      <c r="AD69" s="12"/>
      <c r="AE69" s="12"/>
      <c r="AF69" s="12"/>
      <c r="AJ69" s="409"/>
      <c r="AK69" s="13"/>
      <c r="AL69" s="13"/>
      <c r="AM69" s="13"/>
      <c r="AN69" s="13"/>
      <c r="AO69" s="13"/>
      <c r="AP69" s="405">
        <v>1</v>
      </c>
      <c r="AQ69" s="406">
        <v>2</v>
      </c>
      <c r="AR69" s="407">
        <v>3</v>
      </c>
      <c r="AS69" s="408">
        <v>4</v>
      </c>
      <c r="AT69" s="409">
        <v>5</v>
      </c>
      <c r="AU69" s="410">
        <v>6</v>
      </c>
      <c r="AV69" s="13"/>
      <c r="AW69" s="13"/>
      <c r="AX69" s="415"/>
      <c r="AY69" s="13"/>
      <c r="AZ69" s="13"/>
      <c r="BA69" s="13"/>
      <c r="BB69" s="13"/>
      <c r="BD69" s="411">
        <v>7</v>
      </c>
      <c r="BE69" s="412">
        <v>8</v>
      </c>
      <c r="BF69" s="413">
        <v>9</v>
      </c>
      <c r="BG69" s="414">
        <v>10</v>
      </c>
      <c r="BH69" s="415">
        <v>11</v>
      </c>
      <c r="BI69" s="416">
        <v>12</v>
      </c>
      <c r="BL69" s="413"/>
      <c r="BM69" s="418"/>
      <c r="BN69" s="423"/>
      <c r="BO69" s="423"/>
      <c r="BP69" s="423"/>
      <c r="BQ69" s="423"/>
      <c r="BR69" s="417">
        <v>13</v>
      </c>
      <c r="BS69" s="419">
        <v>14</v>
      </c>
      <c r="BT69" s="410" t="s">
        <v>61</v>
      </c>
      <c r="BU69" s="420">
        <v>15</v>
      </c>
      <c r="BV69" s="413">
        <v>16</v>
      </c>
      <c r="BW69" s="421" t="s">
        <v>60</v>
      </c>
      <c r="BX69" s="423"/>
      <c r="BZ69"/>
      <c r="CA69" s="308"/>
      <c r="CB69" s="336"/>
      <c r="CC69" s="323"/>
      <c r="CD69" s="335"/>
      <c r="CE69" s="323"/>
      <c r="CF69" s="337"/>
      <c r="CG69" s="327"/>
      <c r="CH69" s="26"/>
      <c r="CI69" s="327"/>
      <c r="CJ69" s="338"/>
      <c r="CL69" s="316"/>
      <c r="CN69" s="316"/>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2"/>
      <c r="D70" s="390"/>
      <c r="E70" s="13"/>
      <c r="F70" s="13"/>
      <c r="G70" s="13"/>
      <c r="H70" s="429"/>
      <c r="I70" s="13"/>
      <c r="J70" s="13"/>
      <c r="K70" s="13"/>
      <c r="L70" s="13"/>
      <c r="M70" s="13"/>
      <c r="N70" s="13"/>
      <c r="O70" s="393">
        <v>1</v>
      </c>
      <c r="P70" s="394">
        <v>2</v>
      </c>
      <c r="Q70" s="395">
        <v>3</v>
      </c>
      <c r="R70" s="396">
        <v>4</v>
      </c>
      <c r="S70" s="397">
        <v>5</v>
      </c>
      <c r="T70" s="398">
        <v>6</v>
      </c>
      <c r="U70" s="399">
        <v>7</v>
      </c>
      <c r="V70" s="400">
        <v>8</v>
      </c>
      <c r="W70" s="401">
        <v>9</v>
      </c>
      <c r="X70" s="402">
        <v>10</v>
      </c>
      <c r="Y70" s="403">
        <v>11</v>
      </c>
      <c r="Z70" s="395">
        <v>12</v>
      </c>
      <c r="AA70" s="404">
        <v>13</v>
      </c>
      <c r="AB70" s="12"/>
      <c r="AC70" s="12"/>
      <c r="AD70" s="12"/>
      <c r="AE70" s="12"/>
      <c r="AF70" s="12"/>
      <c r="AJ70" s="410"/>
      <c r="AK70" s="13"/>
      <c r="AL70" s="13"/>
      <c r="AM70" s="13"/>
      <c r="AN70" s="13"/>
      <c r="AO70" s="13"/>
      <c r="AP70" s="13"/>
      <c r="AQ70" s="405">
        <v>1</v>
      </c>
      <c r="AR70" s="406">
        <v>2</v>
      </c>
      <c r="AS70" s="407">
        <v>3</v>
      </c>
      <c r="AT70" s="408">
        <v>4</v>
      </c>
      <c r="AU70" s="409">
        <v>5</v>
      </c>
      <c r="AV70" s="410">
        <v>6</v>
      </c>
      <c r="AW70" s="13"/>
      <c r="AX70" s="416"/>
      <c r="AY70" s="13"/>
      <c r="AZ70" s="13"/>
      <c r="BA70" s="13"/>
      <c r="BB70" s="13"/>
      <c r="BE70" s="411">
        <v>7</v>
      </c>
      <c r="BF70" s="412">
        <v>8</v>
      </c>
      <c r="BG70" s="413">
        <v>9</v>
      </c>
      <c r="BH70" s="414">
        <v>10</v>
      </c>
      <c r="BI70" s="415">
        <v>11</v>
      </c>
      <c r="BJ70" s="416">
        <v>12</v>
      </c>
      <c r="BL70" s="421"/>
      <c r="BM70" s="418"/>
      <c r="BN70" s="423"/>
      <c r="BO70" s="423"/>
      <c r="BP70" s="423"/>
      <c r="BQ70" s="423"/>
      <c r="BR70" s="423"/>
      <c r="BS70" s="417">
        <v>13</v>
      </c>
      <c r="BT70" s="419">
        <v>14</v>
      </c>
      <c r="BU70" s="410" t="s">
        <v>61</v>
      </c>
      <c r="BV70" s="420">
        <v>15</v>
      </c>
      <c r="BW70" s="413">
        <v>16</v>
      </c>
      <c r="BX70" s="421" t="s">
        <v>60</v>
      </c>
      <c r="BZ70"/>
      <c r="CA70" s="308"/>
      <c r="CB70" s="341"/>
      <c r="CC70" s="323"/>
      <c r="CD70" s="340"/>
      <c r="CE70" s="323"/>
      <c r="CF70" s="342"/>
      <c r="CG70" s="327"/>
      <c r="CH70" s="27"/>
      <c r="CI70" s="327"/>
      <c r="CJ70" s="343"/>
      <c r="CL70" s="316"/>
      <c r="CN70" s="316"/>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2"/>
      <c r="D71" s="390"/>
      <c r="E71" s="13"/>
      <c r="F71" s="13"/>
      <c r="G71" s="13"/>
      <c r="H71" s="430"/>
      <c r="I71" s="13"/>
      <c r="J71" s="13"/>
      <c r="K71" s="13"/>
      <c r="L71" s="13"/>
      <c r="M71" s="13"/>
      <c r="N71" s="13"/>
      <c r="O71" s="13"/>
      <c r="P71" s="393">
        <v>1</v>
      </c>
      <c r="Q71" s="394">
        <v>2</v>
      </c>
      <c r="R71" s="395">
        <v>3</v>
      </c>
      <c r="S71" s="396">
        <v>4</v>
      </c>
      <c r="T71" s="397">
        <v>5</v>
      </c>
      <c r="U71" s="398">
        <v>6</v>
      </c>
      <c r="V71" s="399">
        <v>7</v>
      </c>
      <c r="W71" s="400">
        <v>8</v>
      </c>
      <c r="X71" s="401">
        <v>9</v>
      </c>
      <c r="Y71" s="402">
        <v>10</v>
      </c>
      <c r="Z71" s="403">
        <v>11</v>
      </c>
      <c r="AA71" s="395">
        <v>12</v>
      </c>
      <c r="AB71" s="404">
        <v>13</v>
      </c>
      <c r="AC71" s="12"/>
      <c r="AD71" s="12"/>
      <c r="AE71" s="12"/>
      <c r="AF71" s="12"/>
      <c r="AG71" s="12"/>
      <c r="AH71" s="12"/>
      <c r="AJ71" s="12"/>
      <c r="AK71" s="12"/>
      <c r="AL71" s="12"/>
      <c r="AM71" s="12"/>
      <c r="BI71" s="13"/>
      <c r="BJ71" s="13"/>
      <c r="BK71" s="13"/>
      <c r="BL71" s="423"/>
      <c r="BM71" s="423"/>
      <c r="BN71" s="423"/>
      <c r="BO71" s="423"/>
      <c r="BP71" s="423"/>
      <c r="BQ71" s="418"/>
      <c r="BR71" s="418"/>
      <c r="BS71" s="418"/>
      <c r="BT71" s="418"/>
      <c r="BU71" s="418"/>
      <c r="BV71" s="418"/>
      <c r="BW71" s="418"/>
      <c r="BX71" s="418"/>
      <c r="BZ71"/>
      <c r="CA71" s="308"/>
      <c r="CB71" s="346"/>
      <c r="CC71" s="323"/>
      <c r="CD71" s="345"/>
      <c r="CE71" s="323"/>
      <c r="CF71" s="347"/>
      <c r="CG71" s="327"/>
      <c r="CH71" s="28"/>
      <c r="CI71" s="327"/>
      <c r="CJ71" s="348"/>
      <c r="CL71" s="316"/>
      <c r="CN71" s="316"/>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2"/>
      <c r="D72" s="390"/>
      <c r="E72" s="13"/>
      <c r="F72" s="13"/>
      <c r="G72" s="13"/>
      <c r="H72" s="431"/>
      <c r="I72" s="13"/>
      <c r="J72" s="13"/>
      <c r="K72" s="13"/>
      <c r="L72" s="13"/>
      <c r="M72" s="13"/>
      <c r="N72" s="13"/>
      <c r="O72" s="13"/>
      <c r="P72" s="13"/>
      <c r="Q72" s="393">
        <v>1</v>
      </c>
      <c r="R72" s="394">
        <v>2</v>
      </c>
      <c r="S72" s="395">
        <v>3</v>
      </c>
      <c r="T72" s="396">
        <v>4</v>
      </c>
      <c r="U72" s="397">
        <v>5</v>
      </c>
      <c r="V72" s="398">
        <v>6</v>
      </c>
      <c r="W72" s="399">
        <v>7</v>
      </c>
      <c r="X72" s="400">
        <v>8</v>
      </c>
      <c r="Y72" s="401">
        <v>9</v>
      </c>
      <c r="Z72" s="402">
        <v>10</v>
      </c>
      <c r="AA72" s="403">
        <v>11</v>
      </c>
      <c r="AB72" s="395">
        <v>12</v>
      </c>
      <c r="AC72" s="404">
        <v>13</v>
      </c>
      <c r="AD72" s="12"/>
      <c r="AE72" s="12"/>
      <c r="AF72" s="12"/>
      <c r="AG72" s="12"/>
      <c r="AH72" s="12"/>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Z72"/>
      <c r="CA72" s="308"/>
      <c r="CB72" s="351"/>
      <c r="CC72" s="323"/>
      <c r="CD72" s="350"/>
      <c r="CE72" s="323"/>
      <c r="CF72" s="352"/>
      <c r="CG72" s="327"/>
      <c r="CH72" s="29"/>
      <c r="CI72" s="327"/>
      <c r="CJ72" s="353"/>
      <c r="CL72" s="316"/>
      <c r="CN72" s="316"/>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2"/>
      <c r="D73" s="390"/>
      <c r="E73" s="13"/>
      <c r="F73" s="13"/>
      <c r="G73" s="13"/>
      <c r="H73" s="432"/>
      <c r="I73" s="13"/>
      <c r="J73" s="13"/>
      <c r="K73" s="13"/>
      <c r="L73" s="13"/>
      <c r="M73" s="13"/>
      <c r="N73" s="13"/>
      <c r="O73" s="13"/>
      <c r="P73" s="13"/>
      <c r="Q73" s="13"/>
      <c r="R73" s="393">
        <v>1</v>
      </c>
      <c r="S73" s="394">
        <v>2</v>
      </c>
      <c r="T73" s="395">
        <v>3</v>
      </c>
      <c r="U73" s="396">
        <v>4</v>
      </c>
      <c r="V73" s="397">
        <v>5</v>
      </c>
      <c r="W73" s="398">
        <v>6</v>
      </c>
      <c r="X73" s="399">
        <v>7</v>
      </c>
      <c r="Y73" s="400">
        <v>8</v>
      </c>
      <c r="Z73" s="401">
        <v>9</v>
      </c>
      <c r="AA73" s="402">
        <v>10</v>
      </c>
      <c r="AB73" s="403">
        <v>11</v>
      </c>
      <c r="AC73" s="395">
        <v>12</v>
      </c>
      <c r="AD73" s="404">
        <v>13</v>
      </c>
      <c r="AE73" s="12"/>
      <c r="AF73" s="12"/>
      <c r="AJ73" s="433"/>
      <c r="AK73" s="12"/>
      <c r="AL73" s="433">
        <v>1</v>
      </c>
      <c r="AM73" s="434">
        <v>2</v>
      </c>
      <c r="AN73" s="435">
        <v>3</v>
      </c>
      <c r="AO73" s="436">
        <v>4</v>
      </c>
      <c r="AP73" s="437">
        <v>5</v>
      </c>
      <c r="AX73" s="438"/>
      <c r="AZ73" s="438">
        <v>6</v>
      </c>
      <c r="BA73" s="439">
        <v>7</v>
      </c>
      <c r="BB73" s="440">
        <v>8</v>
      </c>
      <c r="BC73" s="441">
        <v>9</v>
      </c>
      <c r="BD73" s="442">
        <v>10</v>
      </c>
      <c r="BL73" s="443"/>
      <c r="BN73" s="443">
        <v>11</v>
      </c>
      <c r="BO73" s="444">
        <v>12</v>
      </c>
      <c r="BP73" s="445">
        <v>13</v>
      </c>
      <c r="BQ73" s="446">
        <v>14</v>
      </c>
      <c r="BR73" s="447">
        <v>15</v>
      </c>
      <c r="BZ73"/>
      <c r="CA73" s="308"/>
      <c r="CB73" s="356"/>
      <c r="CD73" s="355"/>
      <c r="CE73" s="323"/>
      <c r="CF73" s="13"/>
      <c r="CG73" s="13"/>
      <c r="CH73" s="13"/>
      <c r="CI73" s="13"/>
      <c r="CJ73" s="13"/>
      <c r="CL73" s="316"/>
      <c r="CN73" s="316"/>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2"/>
      <c r="D74" s="390"/>
      <c r="E74" s="13"/>
      <c r="F74" s="13"/>
      <c r="G74" s="13"/>
      <c r="H74" s="448"/>
      <c r="I74" s="13"/>
      <c r="J74" s="13"/>
      <c r="K74" s="13"/>
      <c r="L74" s="13"/>
      <c r="M74" s="13"/>
      <c r="N74" s="13"/>
      <c r="O74" s="13"/>
      <c r="P74" s="13"/>
      <c r="Q74" s="13"/>
      <c r="R74" s="13"/>
      <c r="S74" s="13"/>
      <c r="T74" s="13"/>
      <c r="U74" s="13"/>
      <c r="V74" s="13"/>
      <c r="W74" s="13"/>
      <c r="X74" s="13"/>
      <c r="Y74" s="13"/>
      <c r="Z74" s="13"/>
      <c r="AA74" s="13"/>
      <c r="AB74" s="13"/>
      <c r="AC74" s="13"/>
      <c r="AD74" s="13"/>
      <c r="AE74" s="12"/>
      <c r="AF74" s="12"/>
      <c r="AJ74" s="434"/>
      <c r="AK74" s="12"/>
      <c r="AL74" s="12"/>
      <c r="AM74" s="433">
        <v>1</v>
      </c>
      <c r="AN74" s="434">
        <v>2</v>
      </c>
      <c r="AO74" s="435">
        <v>3</v>
      </c>
      <c r="AP74" s="436">
        <v>4</v>
      </c>
      <c r="AQ74" s="437">
        <v>5</v>
      </c>
      <c r="AX74" s="439"/>
      <c r="BA74" s="438">
        <v>6</v>
      </c>
      <c r="BB74" s="439">
        <v>7</v>
      </c>
      <c r="BC74" s="440">
        <v>8</v>
      </c>
      <c r="BD74" s="441">
        <v>9</v>
      </c>
      <c r="BE74" s="442">
        <v>10</v>
      </c>
      <c r="BL74" s="444"/>
      <c r="BO74" s="443">
        <v>11</v>
      </c>
      <c r="BP74" s="444">
        <v>12</v>
      </c>
      <c r="BQ74" s="445">
        <v>13</v>
      </c>
      <c r="BR74" s="446">
        <v>14</v>
      </c>
      <c r="BS74" s="447">
        <v>15</v>
      </c>
      <c r="BZ74"/>
      <c r="CA74" s="308"/>
      <c r="CB74" s="358"/>
      <c r="CD74" s="357"/>
      <c r="CE74" s="323"/>
      <c r="CF74" s="367"/>
      <c r="CG74" s="13"/>
      <c r="CH74" s="23"/>
      <c r="CI74" s="327"/>
      <c r="CJ74" s="373"/>
      <c r="CL74" s="316"/>
      <c r="CN74" s="316"/>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2"/>
      <c r="D75" s="390"/>
      <c r="E75" s="13"/>
      <c r="F75" s="13"/>
      <c r="G75" s="13"/>
      <c r="H75" s="449"/>
      <c r="I75" s="13"/>
      <c r="J75" s="13"/>
      <c r="K75" s="13"/>
      <c r="L75" s="13"/>
      <c r="M75" s="13"/>
      <c r="N75" s="13"/>
      <c r="O75" s="13"/>
      <c r="P75" s="13"/>
      <c r="Q75" s="13"/>
      <c r="R75" s="13"/>
      <c r="S75" s="13"/>
      <c r="T75" s="13"/>
      <c r="U75" s="13"/>
      <c r="V75" s="13"/>
      <c r="W75" s="13"/>
      <c r="X75" s="13"/>
      <c r="Y75" s="13"/>
      <c r="Z75" s="13"/>
      <c r="AA75" s="13"/>
      <c r="AB75" s="13"/>
      <c r="AC75" s="13"/>
      <c r="AD75" s="13"/>
      <c r="AE75" s="13"/>
      <c r="AF75" s="12"/>
      <c r="AJ75" s="435"/>
      <c r="AK75" s="12"/>
      <c r="AL75" s="12"/>
      <c r="AM75" s="12"/>
      <c r="AN75" s="433">
        <v>1</v>
      </c>
      <c r="AO75" s="434">
        <v>2</v>
      </c>
      <c r="AP75" s="435">
        <v>3</v>
      </c>
      <c r="AQ75" s="436">
        <v>4</v>
      </c>
      <c r="AR75" s="437">
        <v>5</v>
      </c>
      <c r="AX75" s="440"/>
      <c r="BA75" s="13"/>
      <c r="BB75" s="438">
        <v>6</v>
      </c>
      <c r="BC75" s="439">
        <v>7</v>
      </c>
      <c r="BD75" s="440">
        <v>8</v>
      </c>
      <c r="BE75" s="441">
        <v>9</v>
      </c>
      <c r="BF75" s="442">
        <v>10</v>
      </c>
      <c r="BL75" s="450"/>
      <c r="BP75" s="443">
        <v>11</v>
      </c>
      <c r="BQ75" s="444">
        <v>12</v>
      </c>
      <c r="BR75" s="445">
        <v>13</v>
      </c>
      <c r="BS75" s="446">
        <v>14</v>
      </c>
      <c r="BT75" s="447">
        <v>15</v>
      </c>
      <c r="BZ75"/>
      <c r="CA75" s="308"/>
      <c r="CB75" s="359"/>
      <c r="CD75" s="323"/>
      <c r="CE75" s="323"/>
      <c r="CF75" s="374"/>
      <c r="CG75" s="13"/>
      <c r="CH75" s="24"/>
      <c r="CI75" s="327"/>
      <c r="CJ75" s="375"/>
      <c r="CL75" s="316"/>
      <c r="CN75" s="316"/>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2"/>
      <c r="D76" s="390"/>
      <c r="E76" s="13"/>
      <c r="F76" s="13"/>
      <c r="G76" s="13"/>
      <c r="H76" s="426"/>
      <c r="I76" s="13"/>
      <c r="J76" s="13"/>
      <c r="K76" s="13"/>
      <c r="L76" s="13"/>
      <c r="M76" s="13"/>
      <c r="N76" s="13"/>
      <c r="O76" s="13"/>
      <c r="P76" s="13"/>
      <c r="Q76" s="13"/>
      <c r="R76" s="13"/>
      <c r="S76" s="13"/>
      <c r="T76" s="13"/>
      <c r="U76" s="13"/>
      <c r="V76" s="13"/>
      <c r="W76" s="13"/>
      <c r="X76" s="13"/>
      <c r="Y76" s="13"/>
      <c r="Z76" s="13"/>
      <c r="AA76" s="13"/>
      <c r="AB76" s="13"/>
      <c r="AC76" s="13"/>
      <c r="AD76" s="13"/>
      <c r="AE76" s="13"/>
      <c r="AF76" s="12"/>
      <c r="AJ76" s="436"/>
      <c r="AK76" s="12"/>
      <c r="AL76" s="12"/>
      <c r="AM76" s="12"/>
      <c r="AO76" s="433">
        <v>1</v>
      </c>
      <c r="AP76" s="434">
        <v>2</v>
      </c>
      <c r="AQ76" s="435">
        <v>3</v>
      </c>
      <c r="AR76" s="436">
        <v>4</v>
      </c>
      <c r="AS76" s="437">
        <v>5</v>
      </c>
      <c r="AX76" s="441"/>
      <c r="BA76" s="13"/>
      <c r="BC76" s="438">
        <v>6</v>
      </c>
      <c r="BD76" s="439">
        <v>7</v>
      </c>
      <c r="BE76" s="440">
        <v>8</v>
      </c>
      <c r="BF76" s="441">
        <v>9</v>
      </c>
      <c r="BG76" s="442">
        <v>10</v>
      </c>
      <c r="BL76" s="451"/>
      <c r="BQ76" s="443">
        <v>11</v>
      </c>
      <c r="BR76" s="444">
        <v>12</v>
      </c>
      <c r="BS76" s="445">
        <v>13</v>
      </c>
      <c r="BT76" s="446">
        <v>14</v>
      </c>
      <c r="BU76" s="447">
        <v>15</v>
      </c>
      <c r="BZ76"/>
      <c r="CA76" s="308"/>
      <c r="CB76" s="360"/>
      <c r="CE76" s="323"/>
      <c r="CF76" s="376"/>
      <c r="CH76" s="334"/>
      <c r="CI76" s="327"/>
      <c r="CJ76" s="377"/>
      <c r="CL76" s="316"/>
      <c r="CN76" s="316"/>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2"/>
      <c r="D77" s="390"/>
      <c r="E77" s="13"/>
      <c r="F77" s="13"/>
      <c r="G77" s="13"/>
      <c r="H77" s="452"/>
      <c r="I77" s="13"/>
      <c r="J77" s="13"/>
      <c r="K77" s="13"/>
      <c r="L77" s="13"/>
      <c r="M77" s="13"/>
      <c r="N77" s="13"/>
      <c r="O77" s="13"/>
      <c r="P77" s="13"/>
      <c r="Q77" s="12"/>
      <c r="R77" s="12"/>
      <c r="S77" s="12"/>
      <c r="T77" s="12"/>
      <c r="U77" s="12"/>
      <c r="V77" s="12"/>
      <c r="W77" s="12"/>
      <c r="X77" s="12"/>
      <c r="Y77" s="12"/>
      <c r="Z77" s="12"/>
      <c r="AA77" s="12"/>
      <c r="AB77" s="12"/>
      <c r="AC77" s="12"/>
      <c r="AD77" s="12"/>
      <c r="AE77" s="13"/>
      <c r="AF77" s="12"/>
      <c r="AJ77" s="437"/>
      <c r="AK77" s="12"/>
      <c r="AL77" s="12"/>
      <c r="AM77" s="12"/>
      <c r="AP77" s="433">
        <v>1</v>
      </c>
      <c r="AQ77" s="434">
        <v>2</v>
      </c>
      <c r="AR77" s="435">
        <v>3</v>
      </c>
      <c r="AS77" s="436">
        <v>4</v>
      </c>
      <c r="AT77" s="437">
        <v>5</v>
      </c>
      <c r="AX77" s="453"/>
      <c r="BA77" s="13"/>
      <c r="BD77" s="438">
        <v>6</v>
      </c>
      <c r="BE77" s="439">
        <v>7</v>
      </c>
      <c r="BF77" s="440">
        <v>8</v>
      </c>
      <c r="BG77" s="441">
        <v>9</v>
      </c>
      <c r="BH77" s="442">
        <v>10</v>
      </c>
      <c r="BL77" s="447"/>
      <c r="BR77" s="443">
        <v>11</v>
      </c>
      <c r="BS77" s="444">
        <v>12</v>
      </c>
      <c r="BT77" s="445">
        <v>13</v>
      </c>
      <c r="BU77" s="446">
        <v>14</v>
      </c>
      <c r="BV77" s="447">
        <v>15</v>
      </c>
      <c r="BZ77"/>
      <c r="CA77" s="308"/>
      <c r="CB77" s="361"/>
      <c r="CE77"/>
      <c r="CF77" s="378"/>
      <c r="CH77" s="339"/>
      <c r="CI77" s="327"/>
      <c r="CJ77" s="379"/>
      <c r="CL77" s="316"/>
      <c r="CN77" s="316"/>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2"/>
      <c r="D78" s="390"/>
      <c r="E78" s="13"/>
      <c r="F78" s="13"/>
      <c r="G78" s="13"/>
      <c r="Z78" s="12"/>
      <c r="AA78" s="12"/>
      <c r="AB78" s="12"/>
      <c r="AC78" s="12"/>
      <c r="AD78" s="12"/>
      <c r="AE78" s="12"/>
      <c r="AF78" s="12"/>
      <c r="AJ78" s="12"/>
      <c r="AK78" s="12"/>
      <c r="AL78" s="12"/>
      <c r="AM78" s="12"/>
      <c r="BZ78"/>
      <c r="CA78" s="308"/>
      <c r="CB78" s="362"/>
      <c r="CE78"/>
      <c r="CF78" s="380"/>
      <c r="CH78" s="344"/>
      <c r="CI78" s="327"/>
      <c r="CJ78" s="381"/>
      <c r="CL78" s="316"/>
      <c r="CN78" s="316"/>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2"/>
      <c r="D79" s="390"/>
      <c r="E79" s="13"/>
      <c r="F79" s="13"/>
      <c r="G79" s="13"/>
      <c r="H79" s="13"/>
      <c r="I79" s="13"/>
      <c r="J79" s="13"/>
      <c r="K79" s="13"/>
      <c r="L79" s="13"/>
      <c r="M79" s="13"/>
      <c r="N79" s="13"/>
      <c r="O79" s="13"/>
      <c r="P79" s="13"/>
      <c r="Q79" s="12"/>
      <c r="R79" s="12"/>
      <c r="S79" s="12"/>
      <c r="T79" s="12"/>
      <c r="U79" s="12"/>
      <c r="V79" s="12"/>
      <c r="W79" s="12"/>
      <c r="X79" s="12"/>
      <c r="Y79" s="12"/>
      <c r="Z79" s="12"/>
      <c r="AA79" s="12"/>
      <c r="AB79" s="12"/>
      <c r="AC79" s="12"/>
      <c r="AD79" s="12"/>
      <c r="AE79" s="12"/>
      <c r="AF79" s="12"/>
      <c r="AJ79" s="12"/>
      <c r="AK79" s="12"/>
      <c r="AL79" s="12"/>
      <c r="AM79" s="12"/>
      <c r="BZ79"/>
      <c r="CA79" s="308"/>
      <c r="CB79" s="363"/>
      <c r="CC79"/>
      <c r="CE79"/>
      <c r="CF79" s="374"/>
      <c r="CH79" s="349"/>
      <c r="CI79" s="327"/>
      <c r="CJ79" s="382"/>
      <c r="CL79" s="316"/>
      <c r="CN79" s="316"/>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2"/>
      <c r="D80" s="390"/>
      <c r="E80" s="13"/>
      <c r="F80" s="13"/>
      <c r="G80" s="13"/>
      <c r="H80" s="454"/>
      <c r="I80" s="13"/>
      <c r="J80" s="455">
        <v>1</v>
      </c>
      <c r="K80" s="456">
        <v>2</v>
      </c>
      <c r="L80" s="457">
        <v>3</v>
      </c>
      <c r="M80" s="458">
        <v>4</v>
      </c>
      <c r="N80" s="459">
        <v>5</v>
      </c>
      <c r="O80" s="460">
        <v>6</v>
      </c>
      <c r="P80" s="13"/>
      <c r="Q80" s="12"/>
      <c r="R80" s="12"/>
      <c r="S80" s="12"/>
      <c r="T80" s="12"/>
      <c r="U80" s="12"/>
      <c r="V80" s="461"/>
      <c r="W80" s="12"/>
      <c r="X80" s="462" t="s">
        <v>62</v>
      </c>
      <c r="Y80" s="463" t="s">
        <v>59</v>
      </c>
      <c r="Z80" s="464" t="s">
        <v>63</v>
      </c>
      <c r="AA80" s="465" t="s">
        <v>64</v>
      </c>
      <c r="AB80" s="466" t="s">
        <v>65</v>
      </c>
      <c r="AC80" s="467" t="s">
        <v>66</v>
      </c>
      <c r="AD80" s="12"/>
      <c r="AE80" s="12"/>
      <c r="AF80" s="12"/>
      <c r="AG80" s="12"/>
      <c r="AH80" s="12"/>
      <c r="AJ80" s="12"/>
      <c r="AK80" s="12"/>
      <c r="AL80" s="12"/>
      <c r="AM80" s="12"/>
      <c r="BZ80"/>
      <c r="CA80" s="308"/>
      <c r="CB80" s="364"/>
      <c r="CC80"/>
      <c r="CE80"/>
      <c r="CF80" s="383"/>
      <c r="CH80" s="354"/>
      <c r="CI80" s="327"/>
      <c r="CJ80" s="384"/>
      <c r="CL80" s="316"/>
      <c r="CN80" s="316"/>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2"/>
      <c r="D81" s="390"/>
      <c r="E81" s="13"/>
      <c r="F81" s="13"/>
      <c r="G81" s="13"/>
      <c r="H81" s="468"/>
      <c r="I81" s="13"/>
      <c r="J81" s="13"/>
      <c r="K81" s="455">
        <v>1</v>
      </c>
      <c r="L81" s="456">
        <v>2</v>
      </c>
      <c r="M81" s="457">
        <v>3</v>
      </c>
      <c r="N81" s="458">
        <v>4</v>
      </c>
      <c r="O81" s="459">
        <v>5</v>
      </c>
      <c r="P81" s="460">
        <v>6</v>
      </c>
      <c r="Q81" s="12"/>
      <c r="R81" s="12"/>
      <c r="S81" s="12"/>
      <c r="T81" s="12"/>
      <c r="U81" s="12"/>
      <c r="V81" s="469"/>
      <c r="W81" s="12"/>
      <c r="X81" s="12"/>
      <c r="Y81" s="462" t="s">
        <v>62</v>
      </c>
      <c r="Z81" s="463" t="s">
        <v>59</v>
      </c>
      <c r="AA81" s="464" t="s">
        <v>63</v>
      </c>
      <c r="AB81" s="465" t="s">
        <v>64</v>
      </c>
      <c r="AC81" s="466" t="s">
        <v>65</v>
      </c>
      <c r="AD81" s="467" t="s">
        <v>66</v>
      </c>
      <c r="AE81" s="12"/>
      <c r="AF81" s="12"/>
      <c r="AG81" s="12"/>
      <c r="AH81" s="12"/>
      <c r="AJ81" s="12"/>
      <c r="AK81" s="12"/>
      <c r="AL81" s="12"/>
      <c r="AM81" s="12"/>
      <c r="BZ81"/>
      <c r="CA81" s="308"/>
      <c r="CB81" s="385"/>
      <c r="CC81"/>
      <c r="CD81"/>
      <c r="CE81"/>
      <c r="CL81" s="316"/>
      <c r="CN81" s="316"/>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2"/>
      <c r="D82" s="390"/>
      <c r="E82" s="13"/>
      <c r="F82" s="13"/>
      <c r="H82" s="470"/>
      <c r="I82" s="13"/>
      <c r="J82" s="13"/>
      <c r="K82" s="13"/>
      <c r="L82" s="455">
        <v>1</v>
      </c>
      <c r="M82" s="456">
        <v>2</v>
      </c>
      <c r="N82" s="457">
        <v>3</v>
      </c>
      <c r="O82" s="458">
        <v>4</v>
      </c>
      <c r="P82" s="459">
        <v>5</v>
      </c>
      <c r="Q82" s="460">
        <v>6</v>
      </c>
      <c r="R82" s="12"/>
      <c r="S82" s="12"/>
      <c r="T82" s="12"/>
      <c r="U82" s="12"/>
      <c r="V82" s="471"/>
      <c r="W82" s="12"/>
      <c r="X82" s="12"/>
      <c r="Y82" s="12"/>
      <c r="Z82" s="462" t="s">
        <v>62</v>
      </c>
      <c r="AA82" s="463" t="s">
        <v>59</v>
      </c>
      <c r="AB82" s="464" t="s">
        <v>63</v>
      </c>
      <c r="AC82" s="465" t="s">
        <v>64</v>
      </c>
      <c r="AD82" s="466" t="s">
        <v>65</v>
      </c>
      <c r="AE82" s="467" t="s">
        <v>66</v>
      </c>
      <c r="AF82" s="12"/>
      <c r="AG82" s="12"/>
      <c r="AH82" s="12"/>
      <c r="AJ82" s="12"/>
      <c r="AK82" s="12"/>
      <c r="AL82" s="12"/>
      <c r="AM82" s="12"/>
      <c r="BZ82"/>
      <c r="CA82" s="386"/>
      <c r="CB82" s="387"/>
      <c r="CC82" s="387"/>
      <c r="CD82" s="387"/>
      <c r="CE82" s="387"/>
      <c r="CF82" s="387"/>
      <c r="CG82" s="387"/>
      <c r="CH82" s="387"/>
      <c r="CI82" s="387"/>
      <c r="CJ82" s="387"/>
      <c r="CK82" s="387"/>
      <c r="CL82" s="312"/>
      <c r="CN82" s="316"/>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2"/>
      <c r="D83" s="390"/>
      <c r="E83" s="13"/>
      <c r="F83" s="13"/>
      <c r="H83" s="472"/>
      <c r="I83" s="13"/>
      <c r="J83" s="13"/>
      <c r="K83" s="13"/>
      <c r="L83" s="13"/>
      <c r="M83" s="455">
        <v>1</v>
      </c>
      <c r="N83" s="456">
        <v>2</v>
      </c>
      <c r="O83" s="457">
        <v>3</v>
      </c>
      <c r="P83" s="458">
        <v>4</v>
      </c>
      <c r="Q83" s="459">
        <v>5</v>
      </c>
      <c r="R83" s="460">
        <v>6</v>
      </c>
      <c r="S83" s="12"/>
      <c r="T83" s="12"/>
      <c r="U83" s="12"/>
      <c r="V83" s="473"/>
      <c r="W83" s="12"/>
      <c r="X83" s="12"/>
      <c r="Y83" s="12"/>
      <c r="Z83" s="12"/>
      <c r="AA83" s="462" t="s">
        <v>62</v>
      </c>
      <c r="AB83" s="463" t="s">
        <v>59</v>
      </c>
      <c r="AC83" s="464" t="s">
        <v>63</v>
      </c>
      <c r="AD83" s="465" t="s">
        <v>64</v>
      </c>
      <c r="AE83" s="466" t="s">
        <v>65</v>
      </c>
      <c r="AF83" s="467" t="s">
        <v>66</v>
      </c>
      <c r="AG83" s="12"/>
      <c r="AH83" s="12"/>
      <c r="AJ83" s="12"/>
      <c r="AK83" s="12"/>
      <c r="AL83" s="12"/>
      <c r="AM83" s="12"/>
      <c r="CN83" s="316"/>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2"/>
      <c r="D84" s="390"/>
      <c r="E84" s="13"/>
      <c r="F84" s="13"/>
      <c r="H84" s="474"/>
      <c r="I84" s="13"/>
      <c r="J84" s="13"/>
      <c r="K84" s="13"/>
      <c r="L84" s="13"/>
      <c r="M84" s="13"/>
      <c r="N84" s="455">
        <v>1</v>
      </c>
      <c r="O84" s="456">
        <v>2</v>
      </c>
      <c r="P84" s="457">
        <v>3</v>
      </c>
      <c r="Q84" s="458">
        <v>4</v>
      </c>
      <c r="R84" s="459">
        <v>5</v>
      </c>
      <c r="S84" s="460">
        <v>6</v>
      </c>
      <c r="T84" s="12"/>
      <c r="U84" s="12"/>
      <c r="V84" s="475"/>
      <c r="W84" s="12"/>
      <c r="X84" s="12"/>
      <c r="Y84" s="12"/>
      <c r="Z84" s="12"/>
      <c r="AA84" s="12"/>
      <c r="AB84" s="462" t="s">
        <v>62</v>
      </c>
      <c r="AC84" s="463" t="s">
        <v>59</v>
      </c>
      <c r="AD84" s="464" t="s">
        <v>63</v>
      </c>
      <c r="AE84" s="465" t="s">
        <v>64</v>
      </c>
      <c r="AF84" s="466" t="s">
        <v>65</v>
      </c>
      <c r="AG84" s="467" t="s">
        <v>66</v>
      </c>
      <c r="AH84" s="12"/>
      <c r="AJ84" s="12"/>
      <c r="AK84" s="12"/>
      <c r="AL84" s="12"/>
      <c r="AM84" s="12"/>
      <c r="CN84" s="316"/>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2"/>
      <c r="D85" s="390"/>
      <c r="H85" s="476"/>
      <c r="I85" s="13"/>
      <c r="J85" s="13"/>
      <c r="K85" s="13"/>
      <c r="L85" s="13"/>
      <c r="M85" s="13"/>
      <c r="N85" s="13"/>
      <c r="O85" s="455">
        <v>1</v>
      </c>
      <c r="P85" s="456">
        <v>2</v>
      </c>
      <c r="Q85" s="457">
        <v>3</v>
      </c>
      <c r="R85" s="458">
        <v>4</v>
      </c>
      <c r="S85" s="459">
        <v>5</v>
      </c>
      <c r="T85" s="460">
        <v>6</v>
      </c>
      <c r="U85" s="12"/>
      <c r="V85" s="477"/>
      <c r="W85" s="12"/>
      <c r="X85" s="12"/>
      <c r="Y85" s="12"/>
      <c r="Z85" s="12"/>
      <c r="AA85" s="12"/>
      <c r="AB85" s="12"/>
      <c r="AC85" s="462" t="s">
        <v>62</v>
      </c>
      <c r="AD85" s="463" t="s">
        <v>59</v>
      </c>
      <c r="AE85" s="464" t="s">
        <v>63</v>
      </c>
      <c r="AF85" s="465" t="s">
        <v>64</v>
      </c>
      <c r="AG85" s="466" t="s">
        <v>65</v>
      </c>
      <c r="AH85" s="467" t="s">
        <v>66</v>
      </c>
      <c r="AJ85" s="12"/>
      <c r="AK85" s="12"/>
      <c r="AL85" s="12"/>
      <c r="AM85" s="12"/>
      <c r="CN85" s="316"/>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2"/>
      <c r="D86" s="390"/>
      <c r="AJ86" s="12"/>
      <c r="AK86" s="12"/>
      <c r="AL86" s="12"/>
      <c r="AM86" s="12"/>
      <c r="CN86" s="316"/>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390"/>
      <c r="AF87" s="12"/>
      <c r="AG87" s="12"/>
      <c r="AH87" s="12"/>
      <c r="AI87" s="12"/>
      <c r="AJ87" s="12"/>
      <c r="AK87" s="12"/>
      <c r="AL87" s="12"/>
      <c r="AM87" s="12"/>
      <c r="AW87" s="13"/>
      <c r="AX87" s="13"/>
      <c r="CN87" s="316"/>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390"/>
      <c r="AF88" s="12"/>
      <c r="AG88" s="12"/>
      <c r="AH88" s="12"/>
      <c r="AI88" s="12"/>
      <c r="AJ88" s="12"/>
      <c r="AK88" s="12"/>
      <c r="AL88" s="12"/>
      <c r="AM88" s="12"/>
      <c r="AW88" s="13"/>
      <c r="AX88" s="13"/>
      <c r="CN88" s="316"/>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478"/>
      <c r="E89" s="311"/>
      <c r="F89" s="387"/>
      <c r="G89" s="479"/>
      <c r="H89" s="479"/>
      <c r="I89" s="479"/>
      <c r="J89" s="479"/>
      <c r="K89" s="479"/>
      <c r="L89" s="479"/>
      <c r="M89" s="479"/>
      <c r="N89" s="479"/>
      <c r="O89" s="479"/>
      <c r="P89" s="479"/>
      <c r="Q89" s="479"/>
      <c r="R89" s="479"/>
      <c r="S89" s="479"/>
      <c r="T89" s="479"/>
      <c r="U89" s="479"/>
      <c r="V89" s="479"/>
      <c r="W89" s="479"/>
      <c r="X89" s="479"/>
      <c r="Y89" s="479"/>
      <c r="Z89" s="387"/>
      <c r="AA89" s="387"/>
      <c r="AB89" s="387"/>
      <c r="AC89" s="387"/>
      <c r="AD89" s="387"/>
      <c r="AE89" s="387"/>
      <c r="AF89" s="387"/>
      <c r="AG89" s="387"/>
      <c r="AH89" s="387"/>
      <c r="AI89" s="387"/>
      <c r="AJ89" s="387"/>
      <c r="AK89" s="387"/>
      <c r="AL89" s="387"/>
      <c r="AM89" s="387"/>
      <c r="AN89" s="387"/>
      <c r="AO89" s="387"/>
      <c r="AP89" s="387"/>
      <c r="AQ89" s="387"/>
      <c r="AR89" s="387"/>
      <c r="AS89" s="387"/>
      <c r="AT89" s="387"/>
      <c r="AU89" s="387"/>
      <c r="AV89" s="387"/>
      <c r="AW89" s="311"/>
      <c r="AX89" s="311"/>
      <c r="AY89" s="387"/>
      <c r="AZ89" s="387"/>
      <c r="BA89" s="387"/>
      <c r="BB89" s="387"/>
      <c r="BC89" s="387"/>
      <c r="BD89" s="387"/>
      <c r="BE89" s="387"/>
      <c r="BF89" s="387"/>
      <c r="BG89" s="387"/>
      <c r="BH89" s="387"/>
      <c r="BI89" s="387"/>
      <c r="BJ89" s="387"/>
      <c r="BK89" s="387"/>
      <c r="BL89" s="387"/>
      <c r="BM89" s="387"/>
      <c r="BN89" s="387"/>
      <c r="BO89" s="387"/>
      <c r="BP89" s="387"/>
      <c r="BQ89" s="387"/>
      <c r="BR89" s="387"/>
      <c r="BS89" s="387"/>
      <c r="BT89" s="387"/>
      <c r="BU89" s="387"/>
      <c r="BV89" s="387"/>
      <c r="BW89" s="387"/>
      <c r="BX89" s="387"/>
      <c r="BY89" s="387"/>
      <c r="BZ89" s="387"/>
      <c r="CA89" s="387"/>
      <c r="CB89" s="387"/>
      <c r="CC89" s="387"/>
      <c r="CD89" s="387"/>
      <c r="CE89" s="387"/>
      <c r="CF89" s="387"/>
      <c r="CG89" s="387"/>
      <c r="CH89" s="387"/>
      <c r="CI89" s="387"/>
      <c r="CJ89" s="387"/>
      <c r="CK89" s="387"/>
      <c r="CL89" s="387"/>
      <c r="CM89" s="387"/>
      <c r="CN89" s="480"/>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3"/>
      <c r="F90" s="12"/>
      <c r="Z90" s="12"/>
      <c r="AA90" s="12"/>
      <c r="AB90" s="12"/>
      <c r="AC90" s="12"/>
      <c r="AD90" s="12"/>
      <c r="AE90" s="12"/>
      <c r="AF90" s="12"/>
      <c r="AG90" s="12"/>
      <c r="AH90" s="12"/>
      <c r="AI90" s="12"/>
      <c r="AJ90" s="12"/>
      <c r="AK90" s="12"/>
      <c r="AL90" s="12"/>
      <c r="AM90" s="12"/>
      <c r="AW90" s="13"/>
      <c r="AX90" s="13"/>
      <c r="BB90" s="13"/>
      <c r="BC90" s="13"/>
      <c r="BD90" s="13"/>
      <c r="BE90" s="13"/>
      <c r="BF90" s="13"/>
      <c r="BG90" s="13"/>
      <c r="BH90" s="13"/>
      <c r="BI90" s="13"/>
      <c r="BV90" s="13"/>
      <c r="B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3"/>
      <c r="F91" s="12"/>
      <c r="Z91" s="12"/>
      <c r="AA91" s="12"/>
      <c r="AB91" s="12"/>
      <c r="AC91" s="12"/>
      <c r="AD91" s="12"/>
      <c r="AE91" s="12"/>
      <c r="AF91" s="12"/>
      <c r="AG91" s="12"/>
      <c r="AH91" s="12"/>
      <c r="AI91" s="12"/>
      <c r="AJ91" s="12"/>
      <c r="AK91" s="12"/>
      <c r="AL91" s="12"/>
      <c r="AM91" s="12"/>
      <c r="AW91" s="13"/>
      <c r="AX91" s="13"/>
      <c r="BB91" s="13"/>
      <c r="BC91" s="13"/>
      <c r="BD91" s="13"/>
      <c r="BE91" s="13"/>
      <c r="BF91" s="13"/>
      <c r="BG91" s="13"/>
      <c r="BH91" s="13"/>
      <c r="BI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3"/>
      <c r="J95" s="12"/>
      <c r="AD95" s="12"/>
      <c r="AE95" s="12"/>
      <c r="AF95" s="12"/>
      <c r="AG95" s="12"/>
      <c r="AH95" s="12"/>
      <c r="AI95" s="12"/>
      <c r="AJ95" s="12"/>
      <c r="AK95" s="12"/>
      <c r="AL95" s="12"/>
      <c r="AM95" s="12"/>
      <c r="BA95" s="13"/>
      <c r="BB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3"/>
      <c r="J96" s="12"/>
      <c r="AD96" s="12"/>
      <c r="AE96" s="12"/>
      <c r="AF96" s="12"/>
      <c r="AG96" s="12"/>
      <c r="AH96" s="12"/>
      <c r="AI96" s="12"/>
      <c r="AJ96" s="12"/>
      <c r="AK96" s="12"/>
      <c r="AL96" s="12"/>
      <c r="AM96" s="12"/>
      <c r="BA96" s="13"/>
      <c r="BB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3"/>
      <c r="J97" s="12"/>
      <c r="AD97" s="12"/>
      <c r="AE97" s="12"/>
      <c r="AF97" s="12"/>
      <c r="AG97" s="12"/>
      <c r="AH97" s="12"/>
      <c r="AI97" s="12"/>
      <c r="AJ97" s="12"/>
      <c r="AK97" s="12"/>
      <c r="AL97" s="12"/>
      <c r="AM97" s="12"/>
      <c r="BA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3"/>
      <c r="J98" s="13"/>
      <c r="AD98" s="12"/>
      <c r="AE98" s="12"/>
      <c r="AF98" s="12"/>
      <c r="AG98" s="12"/>
      <c r="AH98" s="12"/>
      <c r="AI98" s="12"/>
      <c r="AJ98" s="12"/>
      <c r="AK98" s="12"/>
      <c r="AL98" s="12"/>
      <c r="AM98" s="12"/>
      <c r="BA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2"/>
      <c r="J99" s="12"/>
      <c r="AD99" s="12"/>
      <c r="AE99" s="12"/>
      <c r="AF99" s="12"/>
      <c r="AG99" s="12"/>
      <c r="AH99" s="12"/>
      <c r="AI99" s="12"/>
      <c r="AJ99" s="12"/>
      <c r="AK99" s="12"/>
      <c r="AL99" s="12"/>
      <c r="AM99" s="12"/>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3"/>
      <c r="J100" s="13"/>
      <c r="AD100" s="12"/>
      <c r="AE100" s="12"/>
      <c r="AF100" s="12"/>
      <c r="AG100" s="12"/>
      <c r="AH100" s="12"/>
      <c r="AI100" s="12"/>
      <c r="AJ100" s="12"/>
      <c r="AK100" s="12"/>
      <c r="AL100" s="12"/>
      <c r="AM100" s="12"/>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2"/>
      <c r="J101" s="12"/>
      <c r="AD101" s="12"/>
      <c r="AE101" s="12"/>
      <c r="AF101" s="12"/>
      <c r="AG101" s="12"/>
      <c r="AH101" s="12"/>
      <c r="AI101" s="12"/>
      <c r="AJ101" s="12"/>
      <c r="AK101" s="12"/>
      <c r="AL101" s="12"/>
      <c r="AM101" s="12"/>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2"/>
      <c r="J102" s="12"/>
      <c r="AD102" s="12"/>
      <c r="AE102" s="12"/>
      <c r="AF102" s="12"/>
      <c r="AG102" s="12"/>
      <c r="AH102" s="12"/>
      <c r="AI102" s="12"/>
      <c r="AJ102" s="12"/>
      <c r="AK102" s="12"/>
      <c r="AL102" s="12"/>
      <c r="AM102" s="12"/>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c r="HJ106"/>
      <c r="HK106"/>
      <c r="HL106"/>
      <c r="HM106"/>
      <c r="HN106"/>
      <c r="HO106"/>
      <c r="HP106"/>
      <c r="HQ106"/>
      <c r="HR106"/>
      <c r="HS106"/>
      <c r="HT106"/>
      <c r="HU106"/>
      <c r="HV106"/>
      <c r="HW106"/>
      <c r="HX106"/>
      <c r="HY106"/>
      <c r="HZ106"/>
      <c r="IA106"/>
      <c r="IB106"/>
      <c r="IC106"/>
      <c r="ID106"/>
      <c r="IE106"/>
    </row>
    <row r="107" spans="9:239" ht="13" customHeight="1" x14ac:dyDescent="0.15">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c r="HJ107"/>
      <c r="HK107"/>
      <c r="HL107"/>
      <c r="HM107"/>
      <c r="HN107"/>
      <c r="HO107"/>
      <c r="HP107"/>
      <c r="HQ107"/>
      <c r="HR107"/>
      <c r="HS107"/>
      <c r="HT107"/>
      <c r="HU107"/>
      <c r="HV107"/>
      <c r="HW107"/>
      <c r="HX107"/>
      <c r="HY107"/>
      <c r="HZ107"/>
      <c r="IA107"/>
      <c r="IB107"/>
      <c r="IC107"/>
      <c r="ID107"/>
      <c r="IE107"/>
    </row>
    <row r="108" spans="9:239" ht="13" customHeight="1" x14ac:dyDescent="0.15">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c r="HJ108"/>
      <c r="HK108"/>
      <c r="HL108"/>
      <c r="HM108"/>
      <c r="HN108"/>
      <c r="HO108"/>
      <c r="HP108"/>
      <c r="HQ108"/>
      <c r="HR108"/>
      <c r="HS108"/>
      <c r="HT108"/>
      <c r="HU108"/>
      <c r="HV108"/>
      <c r="HW108"/>
      <c r="HX108"/>
      <c r="HY108"/>
      <c r="HZ108"/>
      <c r="IA108"/>
      <c r="IB108"/>
      <c r="IC108"/>
      <c r="ID108"/>
      <c r="IE108"/>
    </row>
    <row r="109" spans="9:239" ht="13" customHeight="1" x14ac:dyDescent="0.15">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c r="HJ109"/>
      <c r="HK109"/>
      <c r="HL109"/>
      <c r="HM109"/>
      <c r="HN109"/>
      <c r="HO109"/>
      <c r="HP109"/>
      <c r="HQ109"/>
      <c r="HR109"/>
      <c r="HS109"/>
      <c r="HT109"/>
      <c r="HU109"/>
      <c r="HV109"/>
      <c r="HW109"/>
      <c r="HX109"/>
      <c r="HY109"/>
      <c r="HZ109"/>
      <c r="IA109"/>
      <c r="IB109"/>
      <c r="IC109"/>
      <c r="ID109"/>
      <c r="IE109"/>
    </row>
    <row r="110" spans="9:239" ht="13" customHeight="1" x14ac:dyDescent="0.15">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c r="HJ110"/>
      <c r="HK110"/>
      <c r="HL110"/>
      <c r="HM110"/>
      <c r="HN110"/>
      <c r="HO110"/>
      <c r="HP110"/>
      <c r="HQ110"/>
      <c r="HR110"/>
      <c r="HS110"/>
      <c r="HT110"/>
      <c r="HU110"/>
      <c r="HV110"/>
      <c r="HW110"/>
      <c r="HX110"/>
      <c r="HY110"/>
      <c r="HZ110"/>
      <c r="IA110"/>
      <c r="IB110"/>
      <c r="IC110"/>
      <c r="ID110"/>
      <c r="IE110"/>
    </row>
    <row r="111" spans="9:239" ht="13" customHeight="1" x14ac:dyDescent="0.15">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c r="HJ111"/>
      <c r="HK111"/>
      <c r="HL111"/>
      <c r="HM111"/>
      <c r="HN111"/>
      <c r="HO111"/>
      <c r="HP111"/>
      <c r="HQ111"/>
      <c r="HR111"/>
      <c r="HS111"/>
      <c r="HT111"/>
      <c r="HU111"/>
      <c r="HV111"/>
      <c r="HW111"/>
      <c r="HX111"/>
      <c r="HY111"/>
      <c r="HZ111"/>
      <c r="IA111"/>
      <c r="IB111"/>
      <c r="IC111"/>
      <c r="ID111"/>
      <c r="IE111"/>
    </row>
    <row r="112" spans="9:239" ht="13" customHeight="1" x14ac:dyDescent="0.15">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3"/>
      <c r="CZ118" s="13"/>
      <c r="DA118" s="13"/>
      <c r="DB118" s="13"/>
      <c r="DC118" s="13"/>
      <c r="DD118" s="13"/>
      <c r="DE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3"/>
      <c r="CZ120" s="13"/>
      <c r="DA120" s="13"/>
      <c r="DB120" s="13"/>
      <c r="DC120" s="13"/>
      <c r="DD120" s="13"/>
      <c r="DE120" s="13"/>
      <c r="DF120" s="13"/>
      <c r="DG120" s="13"/>
      <c r="DH120" s="13"/>
      <c r="DI120" s="13"/>
      <c r="DJ120" s="13"/>
      <c r="DK120" s="13"/>
      <c r="DL120" s="13"/>
      <c r="DM120" s="13"/>
      <c r="DN120" s="13"/>
      <c r="DO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3"/>
      <c r="CZ121" s="13"/>
      <c r="DA121" s="13"/>
      <c r="DB121" s="13"/>
      <c r="DC121" s="13"/>
      <c r="DD121" s="13"/>
      <c r="DE121" s="13"/>
      <c r="DF121" s="13"/>
      <c r="DG121" s="13"/>
      <c r="DH121" s="13"/>
      <c r="DI121" s="13"/>
      <c r="DJ121" s="13"/>
      <c r="DK121" s="13"/>
      <c r="DL121" s="13"/>
      <c r="DM121" s="13"/>
      <c r="DN121" s="13"/>
      <c r="DO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row>
    <row r="123" spans="90:239" ht="13" customHeight="1" x14ac:dyDescent="0.15">
      <c r="CL123" s="13"/>
      <c r="CM123" s="13"/>
      <c r="CN123" s="13"/>
      <c r="CO123" s="13"/>
      <c r="CP123" s="13"/>
      <c r="CQ123" s="13"/>
      <c r="DV123" s="13"/>
      <c r="DW123" s="13"/>
      <c r="DX123" s="13"/>
      <c r="DY123" s="13"/>
      <c r="DZ123" s="13"/>
      <c r="EA123" s="13"/>
      <c r="EB123" s="13"/>
      <c r="EC123" s="13"/>
      <c r="ED123" s="13"/>
      <c r="EE123" s="13"/>
      <c r="EF123" s="13"/>
      <c r="EG123" s="13"/>
      <c r="EH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row>
    <row r="124" spans="90:239" ht="13" customHeight="1" x14ac:dyDescent="0.15">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row>
    <row r="127" spans="90:239" ht="13" customHeight="1" x14ac:dyDescent="0.15">
      <c r="CP127" s="13"/>
      <c r="CQ127" s="13"/>
      <c r="CR127" s="13"/>
      <c r="CS127" s="13"/>
      <c r="CT127" s="13"/>
      <c r="CU127" s="13"/>
      <c r="CV127" s="13"/>
      <c r="CW127" s="13"/>
      <c r="CX127" s="13"/>
      <c r="CY127" s="13"/>
      <c r="CZ127" s="13"/>
      <c r="DA127" s="13"/>
      <c r="DB127" s="13"/>
      <c r="DC127" s="13"/>
    </row>
    <row r="133" spans="19:39" ht="13" customHeight="1" x14ac:dyDescent="0.15">
      <c r="S133" s="12"/>
      <c r="T133" s="12"/>
    </row>
    <row r="134" spans="19:39" ht="13" customHeight="1" x14ac:dyDescent="0.15">
      <c r="S134" s="12"/>
      <c r="T134" s="12"/>
    </row>
    <row r="135" spans="19:39" ht="13" customHeight="1" x14ac:dyDescent="0.15">
      <c r="S135" s="12"/>
      <c r="T135" s="12"/>
      <c r="U135" s="12"/>
      <c r="V135" s="12"/>
      <c r="W135" s="12"/>
      <c r="X135" s="12"/>
      <c r="Y135" s="12"/>
      <c r="Z135" s="12"/>
      <c r="AA135" s="12"/>
      <c r="AB135" s="12"/>
      <c r="AC135" s="12"/>
      <c r="AD135" s="12"/>
      <c r="AE135" s="12"/>
      <c r="AF135" s="12"/>
      <c r="AG135" s="12"/>
      <c r="AH135" s="12"/>
      <c r="AI135" s="12"/>
      <c r="AJ135" s="12"/>
      <c r="AK135" s="12"/>
      <c r="AL135" s="12"/>
      <c r="AM135" s="13"/>
    </row>
    <row r="136" spans="19:39" ht="13" customHeight="1" x14ac:dyDescent="0.15">
      <c r="V136" s="12"/>
      <c r="W136" s="12"/>
      <c r="X136" s="13"/>
      <c r="Y136" s="12"/>
      <c r="Z136" s="12"/>
      <c r="AA136" s="12"/>
      <c r="AB136" s="12"/>
      <c r="AC136" s="12"/>
      <c r="AD136" s="12"/>
      <c r="AE136" s="12"/>
      <c r="AF136" s="12"/>
      <c r="AG136" s="12"/>
      <c r="AH136" s="12"/>
      <c r="AI136" s="12"/>
      <c r="AJ136" s="12"/>
      <c r="AK136" s="12"/>
      <c r="AL136" s="12"/>
      <c r="AM136" s="12"/>
    </row>
    <row r="137" spans="19:39" ht="13" customHeight="1" x14ac:dyDescent="0.15">
      <c r="V137" s="12"/>
      <c r="W137" s="12"/>
      <c r="X137" s="13"/>
      <c r="Y137" s="12"/>
      <c r="Z137" s="12"/>
      <c r="AA137" s="12"/>
      <c r="AB137" s="12"/>
      <c r="AC137" s="12"/>
      <c r="AD137" s="12"/>
      <c r="AE137" s="12"/>
      <c r="AF137" s="12"/>
      <c r="AG137" s="12"/>
      <c r="AH137" s="12"/>
      <c r="AI137" s="12"/>
      <c r="AJ137" s="12"/>
      <c r="AK137" s="12"/>
      <c r="AL137" s="12"/>
      <c r="AM137" s="12"/>
    </row>
  </sheetData>
  <conditionalFormatting sqref="AQ31">
    <cfRule type="cellIs" dxfId="628" priority="1" operator="equal">
      <formula>11</formula>
    </cfRule>
    <cfRule type="cellIs" dxfId="627" priority="2" operator="equal">
      <formula>10</formula>
    </cfRule>
    <cfRule type="cellIs" dxfId="626" priority="3" operator="equal">
      <formula>9</formula>
    </cfRule>
    <cfRule type="cellIs" dxfId="625" priority="4" operator="equal">
      <formula>8</formula>
    </cfRule>
    <cfRule type="cellIs" dxfId="624" priority="5" operator="equal">
      <formula>7</formula>
    </cfRule>
    <cfRule type="cellIs" dxfId="623" priority="6" operator="equal">
      <formula>6</formula>
    </cfRule>
    <cfRule type="cellIs" dxfId="622" priority="7" operator="equal">
      <formula>5</formula>
    </cfRule>
    <cfRule type="cellIs" dxfId="621" priority="8" operator="equal">
      <formula>4</formula>
    </cfRule>
  </conditionalFormatting>
  <conditionalFormatting sqref="BW45:BW46">
    <cfRule type="cellIs" dxfId="620" priority="22" operator="equal">
      <formula>5</formula>
    </cfRule>
    <cfRule type="cellIs" dxfId="619" priority="16" operator="equal">
      <formula>11</formula>
    </cfRule>
    <cfRule type="cellIs" dxfId="618" priority="17" operator="equal">
      <formula>10</formula>
    </cfRule>
    <cfRule type="cellIs" dxfId="617" priority="18" operator="equal">
      <formula>9</formula>
    </cfRule>
    <cfRule type="cellIs" dxfId="616" priority="19" operator="equal">
      <formula>8</formula>
    </cfRule>
    <cfRule type="cellIs" dxfId="615" priority="20" operator="equal">
      <formula>7</formula>
    </cfRule>
    <cfRule type="cellIs" dxfId="614" priority="21" operator="equal">
      <formula>6</formula>
    </cfRule>
  </conditionalFormatting>
  <conditionalFormatting sqref="CA29:CA40 CD29:CD40">
    <cfRule type="cellIs" dxfId="613" priority="42" operator="equal">
      <formula>6</formula>
    </cfRule>
    <cfRule type="cellIs" dxfId="612" priority="41" operator="equal">
      <formula>7</formula>
    </cfRule>
    <cfRule type="cellIs" dxfId="611" priority="40" operator="equal">
      <formula>8</formula>
    </cfRule>
    <cfRule type="cellIs" dxfId="610" priority="39" operator="equal">
      <formula>9</formula>
    </cfRule>
    <cfRule type="cellIs" dxfId="609" priority="38" operator="equal">
      <formula>10</formula>
    </cfRule>
    <cfRule type="cellIs" dxfId="608" priority="37" operator="equal">
      <formula>11</formula>
    </cfRule>
    <cfRule type="cellIs" dxfId="607" priority="43" operator="equal">
      <formula>5</formula>
    </cfRule>
  </conditionalFormatting>
  <conditionalFormatting sqref="CA42">
    <cfRule type="cellIs" dxfId="606" priority="30" operator="equal">
      <formula>11</formula>
    </cfRule>
    <cfRule type="cellIs" dxfId="605" priority="36" operator="equal">
      <formula>5</formula>
    </cfRule>
    <cfRule type="cellIs" dxfId="604" priority="35" operator="equal">
      <formula>6</formula>
    </cfRule>
    <cfRule type="cellIs" dxfId="603" priority="34" operator="equal">
      <formula>7</formula>
    </cfRule>
    <cfRule type="cellIs" dxfId="602" priority="33" operator="equal">
      <formula>8</formula>
    </cfRule>
    <cfRule type="cellIs" dxfId="601" priority="32" operator="equal">
      <formula>9</formula>
    </cfRule>
    <cfRule type="cellIs" dxfId="600" priority="31" operator="equal">
      <formula>10</formula>
    </cfRule>
  </conditionalFormatting>
  <conditionalFormatting sqref="CD23:CD26 CA24:CA26 BW24:BW43">
    <cfRule type="cellIs" dxfId="599" priority="10" operator="equal">
      <formula>10</formula>
    </cfRule>
    <cfRule type="cellIs" dxfId="598" priority="9" operator="equal">
      <formula>11</formula>
    </cfRule>
    <cfRule type="cellIs" dxfId="597" priority="15" operator="equal">
      <formula>5</formula>
    </cfRule>
    <cfRule type="cellIs" dxfId="596" priority="14" operator="equal">
      <formula>6</formula>
    </cfRule>
    <cfRule type="cellIs" dxfId="595" priority="13" operator="equal">
      <formula>7</formula>
    </cfRule>
    <cfRule type="cellIs" dxfId="594" priority="12" operator="equal">
      <formula>8</formula>
    </cfRule>
    <cfRule type="cellIs" dxfId="593" priority="11" operator="equal">
      <formula>9</formula>
    </cfRule>
  </conditionalFormatting>
  <conditionalFormatting sqref="CD42">
    <cfRule type="cellIs" dxfId="592" priority="29" operator="equal">
      <formula>5</formula>
    </cfRule>
    <cfRule type="cellIs" dxfId="591" priority="28" operator="equal">
      <formula>6</formula>
    </cfRule>
    <cfRule type="cellIs" dxfId="590" priority="26" operator="equal">
      <formula>8</formula>
    </cfRule>
    <cfRule type="cellIs" dxfId="589" priority="25" operator="equal">
      <formula>9</formula>
    </cfRule>
    <cfRule type="cellIs" dxfId="588" priority="24" operator="equal">
      <formula>10</formula>
    </cfRule>
    <cfRule type="cellIs" dxfId="587" priority="23" operator="equal">
      <formula>11</formula>
    </cfRule>
    <cfRule type="cellIs" dxfId="586"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0C471-C0D5-0D46-BA21-D805EE119F6B}">
  <sheetPr codeName="Sheet4">
    <tabColor rgb="FF92D050"/>
  </sheetPr>
  <dimension ref="A2:AB149"/>
  <sheetViews>
    <sheetView zoomScaleNormal="100" workbookViewId="0">
      <selection activeCell="M55" sqref="M55"/>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2" spans="2:24" x14ac:dyDescent="0.15">
      <c r="B2" s="4"/>
    </row>
    <row r="3" spans="2:24" x14ac:dyDescent="0.15">
      <c r="L3" s="50"/>
    </row>
    <row r="11" spans="2:24" x14ac:dyDescent="0.15">
      <c r="X11" s="50"/>
    </row>
    <row r="16" spans="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EDE37-519B-2641-86A5-1A5C22D90F99}">
  <sheetPr codeName="Sheet1">
    <tabColor rgb="FF92D050"/>
  </sheetPr>
  <dimension ref="B6:BN88"/>
  <sheetViews>
    <sheetView showGridLines="0" topLeftCell="A3" zoomScale="95" zoomScaleNormal="95" workbookViewId="0">
      <selection activeCell="M31" sqref="M31"/>
    </sheetView>
  </sheetViews>
  <sheetFormatPr baseColWidth="10" defaultColWidth="8.5" defaultRowHeight="14" x14ac:dyDescent="0.15"/>
  <cols>
    <col min="1" max="1" width="5.5" style="684" customWidth="1"/>
    <col min="2" max="2" width="3.5" style="684" customWidth="1"/>
    <col min="3" max="3" width="5.5" style="684" hidden="1" customWidth="1"/>
    <col min="4" max="4" width="20.83203125" style="684" customWidth="1"/>
    <col min="5" max="5" width="9.33203125" style="684" bestFit="1" customWidth="1"/>
    <col min="6" max="6" width="9.33203125" style="684" customWidth="1"/>
    <col min="7" max="7" width="9.83203125" style="684" customWidth="1"/>
    <col min="8" max="8" width="8.83203125" style="684" hidden="1" customWidth="1"/>
    <col min="9" max="9" width="8.83203125" style="684" customWidth="1"/>
    <col min="10" max="10" width="13.1640625" style="684" bestFit="1" customWidth="1"/>
    <col min="11" max="11" width="3.6640625" style="684" customWidth="1"/>
    <col min="12" max="12" width="4.5" style="684" customWidth="1"/>
    <col min="13" max="13" width="8.83203125" style="684" bestFit="1" customWidth="1"/>
    <col min="14" max="14" width="21.5" style="684" customWidth="1"/>
    <col min="15" max="15" width="5" style="684" bestFit="1" customWidth="1"/>
    <col min="16" max="66" width="3.1640625" style="684" customWidth="1"/>
    <col min="67" max="16384" width="8.5" style="684"/>
  </cols>
  <sheetData>
    <row r="6" spans="2:15" ht="15" thickBot="1" x14ac:dyDescent="0.2"/>
    <row r="7" spans="2:15" ht="14" customHeight="1" x14ac:dyDescent="0.15">
      <c r="B7" s="712"/>
      <c r="C7" s="762" t="s">
        <v>208</v>
      </c>
      <c r="D7" s="762"/>
      <c r="E7" s="763"/>
      <c r="M7" s="772" t="s">
        <v>319</v>
      </c>
      <c r="N7" s="773"/>
      <c r="O7" s="774"/>
    </row>
    <row r="8" spans="2:15" ht="15" customHeight="1" thickBot="1" x14ac:dyDescent="0.2">
      <c r="B8" s="712"/>
      <c r="C8" s="764"/>
      <c r="D8" s="764"/>
      <c r="E8" s="765"/>
      <c r="M8" s="775"/>
      <c r="N8" s="776"/>
      <c r="O8" s="777"/>
    </row>
    <row r="9" spans="2:15" ht="14" customHeight="1" x14ac:dyDescent="0.15">
      <c r="B9" s="712"/>
      <c r="C9" s="766" t="s">
        <v>202</v>
      </c>
      <c r="D9" s="767"/>
      <c r="E9" s="770">
        <v>25</v>
      </c>
      <c r="M9" s="754" t="s">
        <v>320</v>
      </c>
      <c r="N9" s="755"/>
      <c r="O9" s="758" cm="1">
        <f t="array" ref="O9">ROUNDUP((INDEX($C$20:$E$55,$K$18,1))*(INDEX($C$20:$E$55,$K$18,3))/O13,0)</f>
        <v>20</v>
      </c>
    </row>
    <row r="10" spans="2:15" ht="15" customHeight="1" thickBot="1" x14ac:dyDescent="0.2">
      <c r="B10" s="712"/>
      <c r="C10" s="768"/>
      <c r="D10" s="769"/>
      <c r="E10" s="771"/>
      <c r="M10" s="756"/>
      <c r="N10" s="757"/>
      <c r="O10" s="759"/>
    </row>
    <row r="11" spans="2:15" ht="14" customHeight="1" x14ac:dyDescent="0.15">
      <c r="B11" s="712"/>
      <c r="C11" s="766" t="s">
        <v>203</v>
      </c>
      <c r="D11" s="767"/>
      <c r="E11" s="770">
        <v>4</v>
      </c>
      <c r="M11" s="754" t="s">
        <v>321</v>
      </c>
      <c r="N11" s="755"/>
      <c r="O11" s="758" cm="1">
        <f t="array" ref="O11">INDEX($C$20:$E$55,$K$18,2)</f>
        <v>5</v>
      </c>
    </row>
    <row r="12" spans="2:15" ht="15" customHeight="1" thickBot="1" x14ac:dyDescent="0.2">
      <c r="B12" s="712"/>
      <c r="C12" s="768"/>
      <c r="D12" s="769"/>
      <c r="E12" s="771"/>
      <c r="M12" s="756"/>
      <c r="N12" s="757"/>
      <c r="O12" s="759"/>
    </row>
    <row r="13" spans="2:15" ht="14" customHeight="1" x14ac:dyDescent="0.15">
      <c r="B13" s="712"/>
      <c r="C13" s="766" t="s">
        <v>204</v>
      </c>
      <c r="D13" s="767"/>
      <c r="E13" s="770">
        <v>5</v>
      </c>
      <c r="M13" s="760" t="s">
        <v>204</v>
      </c>
      <c r="N13" s="761"/>
      <c r="O13" s="758">
        <v>5</v>
      </c>
    </row>
    <row r="14" spans="2:15" ht="15" customHeight="1" thickBot="1" x14ac:dyDescent="0.2">
      <c r="B14" s="712"/>
      <c r="C14" s="768"/>
      <c r="D14" s="769"/>
      <c r="E14" s="771"/>
      <c r="M14" s="756"/>
      <c r="N14" s="757"/>
      <c r="O14" s="759"/>
    </row>
    <row r="15" spans="2:15" ht="15" customHeight="1" thickBot="1" x14ac:dyDescent="0.2">
      <c r="B15" s="712"/>
      <c r="C15" s="778" t="s">
        <v>205</v>
      </c>
      <c r="D15" s="779"/>
      <c r="E15" s="711">
        <f>IF(OR(E9="",E11="",E13=""),"",(E9+E11-1)*E13)</f>
        <v>140</v>
      </c>
      <c r="M15" s="685" t="s">
        <v>205</v>
      </c>
      <c r="N15" s="686"/>
      <c r="O15" s="687">
        <f>IF(OR(O9="",O11="",O13=""),"",(O9+O11-1)*O13)</f>
        <v>120</v>
      </c>
    </row>
    <row r="16" spans="2:15" ht="14" customHeight="1" x14ac:dyDescent="0.15"/>
    <row r="17" spans="2:66" ht="15" customHeight="1" thickBot="1" x14ac:dyDescent="0.2"/>
    <row r="18" spans="2:66" ht="25" customHeight="1" x14ac:dyDescent="0.15">
      <c r="B18" s="688"/>
      <c r="C18" s="788" t="s">
        <v>323</v>
      </c>
      <c r="D18" s="788" t="s">
        <v>203</v>
      </c>
      <c r="E18" s="788" t="s">
        <v>324</v>
      </c>
      <c r="F18" s="788" t="s">
        <v>322</v>
      </c>
      <c r="G18" s="790" t="s">
        <v>206</v>
      </c>
      <c r="H18" s="788" t="s">
        <v>205</v>
      </c>
      <c r="I18" s="788" t="s">
        <v>325</v>
      </c>
      <c r="J18" s="788" t="s">
        <v>207</v>
      </c>
      <c r="K18" s="780">
        <v>4</v>
      </c>
    </row>
    <row r="19" spans="2:66" ht="25" customHeight="1" thickBot="1" x14ac:dyDescent="0.2">
      <c r="B19" s="688"/>
      <c r="C19" s="789"/>
      <c r="D19" s="789"/>
      <c r="E19" s="789"/>
      <c r="F19" s="789"/>
      <c r="G19" s="791"/>
      <c r="H19" s="789"/>
      <c r="I19" s="789"/>
      <c r="J19" s="789"/>
      <c r="K19" s="781">
        <v>1</v>
      </c>
    </row>
    <row r="20" spans="2:66" ht="14" customHeight="1" x14ac:dyDescent="0.15">
      <c r="B20" s="688"/>
      <c r="C20" s="689">
        <f t="shared" ref="C20:C55" si="0">IF($E$9="","",$E$9)</f>
        <v>25</v>
      </c>
      <c r="D20" s="690">
        <f>IFERROR(E11/E11+1,"")</f>
        <v>2</v>
      </c>
      <c r="E20" s="691">
        <f t="shared" ref="E20:E55" si="1">IFERROR(ROUNDUP($E$11*$E$13/D20,0),"")</f>
        <v>10</v>
      </c>
      <c r="F20" s="691">
        <f>E20/5*C20</f>
        <v>50</v>
      </c>
      <c r="G20" s="696" t="str" cm="1">
        <f t="array" ref="G20">_xlfn.IFS(J20&lt;=0.3,"NAO",AND(J20&lt;0.5,J20&gt;0.3),"Macro",J20&gt;=0.5,"NAO")</f>
        <v>NAO</v>
      </c>
      <c r="H20" s="690">
        <f t="shared" ref="H20:H55" si="2">IFERROR(SUM(C20+D20-1)*E20,"")</f>
        <v>260</v>
      </c>
      <c r="I20" s="690">
        <f>(F20+D20-1)*5</f>
        <v>255</v>
      </c>
      <c r="J20" s="47">
        <f t="shared" ref="J20:J55" si="3">IFERROR($F$88/H20,"")</f>
        <v>0.16923076923076924</v>
      </c>
      <c r="K20" s="692" t="str">
        <f>IF(ROW()=$K$18+19,"x","")</f>
        <v/>
      </c>
      <c r="O20" s="708"/>
      <c r="P20" s="708">
        <v>1</v>
      </c>
      <c r="Q20" s="708">
        <v>2</v>
      </c>
      <c r="R20" s="708">
        <v>3</v>
      </c>
      <c r="S20" s="708">
        <v>4</v>
      </c>
      <c r="T20" s="708">
        <v>5</v>
      </c>
      <c r="U20" s="708">
        <v>6</v>
      </c>
      <c r="V20" s="708">
        <v>7</v>
      </c>
      <c r="W20" s="708">
        <v>8</v>
      </c>
      <c r="X20" s="708">
        <v>9</v>
      </c>
      <c r="Y20" s="708">
        <v>10</v>
      </c>
      <c r="Z20" s="708">
        <v>11</v>
      </c>
      <c r="AA20" s="708">
        <v>12</v>
      </c>
      <c r="AB20" s="708">
        <v>13</v>
      </c>
      <c r="AC20" s="708">
        <v>14</v>
      </c>
      <c r="AD20" s="708">
        <v>15</v>
      </c>
      <c r="AE20" s="708">
        <v>16</v>
      </c>
      <c r="AF20" s="708">
        <v>17</v>
      </c>
      <c r="AG20" s="708">
        <v>18</v>
      </c>
      <c r="AH20" s="708">
        <v>19</v>
      </c>
      <c r="AI20" s="708">
        <v>20</v>
      </c>
      <c r="AJ20" s="708">
        <v>21</v>
      </c>
      <c r="AK20" s="708">
        <v>22</v>
      </c>
      <c r="AL20" s="708">
        <v>23</v>
      </c>
      <c r="AM20" s="708">
        <v>24</v>
      </c>
      <c r="AN20" s="708">
        <v>25</v>
      </c>
      <c r="AO20" s="708">
        <v>26</v>
      </c>
      <c r="AP20" s="708">
        <v>27</v>
      </c>
      <c r="AQ20" s="708">
        <v>28</v>
      </c>
      <c r="AR20" s="708">
        <v>29</v>
      </c>
      <c r="AS20" s="708">
        <v>30</v>
      </c>
      <c r="AT20" s="708">
        <v>31</v>
      </c>
      <c r="AU20" s="708">
        <v>32</v>
      </c>
      <c r="AV20" s="708">
        <v>33</v>
      </c>
      <c r="AW20" s="708">
        <v>34</v>
      </c>
      <c r="AX20" s="708">
        <v>35</v>
      </c>
      <c r="AY20" s="708">
        <v>36</v>
      </c>
      <c r="AZ20" s="708">
        <v>37</v>
      </c>
      <c r="BA20" s="708">
        <v>38</v>
      </c>
      <c r="BB20" s="708">
        <v>39</v>
      </c>
      <c r="BC20" s="708">
        <v>40</v>
      </c>
      <c r="BD20" s="708">
        <v>41</v>
      </c>
      <c r="BE20" s="708">
        <v>42</v>
      </c>
      <c r="BF20" s="708">
        <v>43</v>
      </c>
      <c r="BG20" s="708">
        <v>44</v>
      </c>
      <c r="BH20" s="708">
        <v>45</v>
      </c>
      <c r="BI20" s="708">
        <v>46</v>
      </c>
      <c r="BJ20" s="708">
        <v>47</v>
      </c>
      <c r="BK20" s="708">
        <v>48</v>
      </c>
      <c r="BL20" s="708">
        <v>49</v>
      </c>
      <c r="BM20" s="708">
        <v>50</v>
      </c>
      <c r="BN20" s="708">
        <v>51</v>
      </c>
    </row>
    <row r="21" spans="2:66" ht="14" customHeight="1" x14ac:dyDescent="0.15">
      <c r="B21" s="688"/>
      <c r="C21" s="693">
        <f t="shared" si="0"/>
        <v>25</v>
      </c>
      <c r="D21" s="694">
        <f t="shared" ref="D21:D55" si="4">IFERROR(D20+1,"")</f>
        <v>3</v>
      </c>
      <c r="E21" s="695">
        <f t="shared" si="1"/>
        <v>7</v>
      </c>
      <c r="F21" s="691">
        <f>E21/5*C21</f>
        <v>35</v>
      </c>
      <c r="G21" s="696" t="str" cm="1">
        <f t="array" ref="G21">_xlfn.IFS(J21&lt;=0.3,"NAO",AND(J21&lt;0.5,J21&gt;0.3),"Macro",J21&gt;=0.5,"NAO")</f>
        <v>NAO</v>
      </c>
      <c r="H21" s="694">
        <f t="shared" si="2"/>
        <v>189</v>
      </c>
      <c r="I21" s="690">
        <f>(F21+D21-1)*5</f>
        <v>185</v>
      </c>
      <c r="J21" s="47">
        <f t="shared" si="3"/>
        <v>0.23280423280423279</v>
      </c>
      <c r="K21" s="692" t="str">
        <f t="shared" ref="K21:K54" si="5">IF(ROW()=$K$18+19,"x","")</f>
        <v/>
      </c>
      <c r="O21" s="708">
        <v>1</v>
      </c>
      <c r="P21" s="709">
        <f t="shared" ref="P21:BH21" si="6">IFERROR(
  _xlfn.LET(
    _xlpm.val, 1 / P20,
    _xlpm.n, ROUNDUP(1 / _xlpm.val, 0),
    IF(_xlpm.n &gt; $E$9, "", _xlpm.n)
  ),
"")</f>
        <v>1</v>
      </c>
      <c r="Q21" s="709">
        <f t="shared" si="6"/>
        <v>2</v>
      </c>
      <c r="R21" s="709">
        <f t="shared" si="6"/>
        <v>3</v>
      </c>
      <c r="S21" s="709">
        <f t="shared" si="6"/>
        <v>4</v>
      </c>
      <c r="T21" s="709">
        <f t="shared" si="6"/>
        <v>5</v>
      </c>
      <c r="U21" s="709">
        <f t="shared" si="6"/>
        <v>6</v>
      </c>
      <c r="V21" s="709">
        <f t="shared" si="6"/>
        <v>7</v>
      </c>
      <c r="W21" s="709">
        <f t="shared" si="6"/>
        <v>8</v>
      </c>
      <c r="X21" s="709">
        <f t="shared" si="6"/>
        <v>9</v>
      </c>
      <c r="Y21" s="709">
        <f t="shared" si="6"/>
        <v>10</v>
      </c>
      <c r="Z21" s="709">
        <f t="shared" si="6"/>
        <v>11</v>
      </c>
      <c r="AA21" s="709">
        <f t="shared" si="6"/>
        <v>12</v>
      </c>
      <c r="AB21" s="709">
        <f t="shared" si="6"/>
        <v>13</v>
      </c>
      <c r="AC21" s="709">
        <f t="shared" si="6"/>
        <v>14</v>
      </c>
      <c r="AD21" s="709">
        <f t="shared" si="6"/>
        <v>15</v>
      </c>
      <c r="AE21" s="709">
        <f t="shared" si="6"/>
        <v>16</v>
      </c>
      <c r="AF21" s="709">
        <f t="shared" si="6"/>
        <v>17</v>
      </c>
      <c r="AG21" s="709">
        <f t="shared" si="6"/>
        <v>18</v>
      </c>
      <c r="AH21" s="709">
        <f t="shared" si="6"/>
        <v>19</v>
      </c>
      <c r="AI21" s="709">
        <f t="shared" si="6"/>
        <v>20</v>
      </c>
      <c r="AJ21" s="709">
        <f t="shared" si="6"/>
        <v>21</v>
      </c>
      <c r="AK21" s="709">
        <f t="shared" si="6"/>
        <v>22</v>
      </c>
      <c r="AL21" s="709">
        <f t="shared" si="6"/>
        <v>23</v>
      </c>
      <c r="AM21" s="709">
        <f t="shared" si="6"/>
        <v>24</v>
      </c>
      <c r="AN21" s="709">
        <f t="shared" si="6"/>
        <v>25</v>
      </c>
      <c r="AO21" s="709" t="str">
        <f t="shared" si="6"/>
        <v/>
      </c>
      <c r="AP21" s="709" t="str">
        <f t="shared" si="6"/>
        <v/>
      </c>
      <c r="AQ21" s="709" t="str">
        <f t="shared" si="6"/>
        <v/>
      </c>
      <c r="AR21" s="709" t="str">
        <f t="shared" si="6"/>
        <v/>
      </c>
      <c r="AS21" s="709" t="str">
        <f t="shared" si="6"/>
        <v/>
      </c>
      <c r="AT21" s="709" t="str">
        <f t="shared" si="6"/>
        <v/>
      </c>
      <c r="AU21" s="709" t="str">
        <f t="shared" si="6"/>
        <v/>
      </c>
      <c r="AV21" s="709" t="str">
        <f t="shared" si="6"/>
        <v/>
      </c>
      <c r="AW21" s="709" t="str">
        <f t="shared" si="6"/>
        <v/>
      </c>
      <c r="AX21" s="709" t="str">
        <f t="shared" si="6"/>
        <v/>
      </c>
      <c r="AY21" s="709" t="str">
        <f t="shared" si="6"/>
        <v/>
      </c>
      <c r="AZ21" s="709" t="str">
        <f t="shared" si="6"/>
        <v/>
      </c>
      <c r="BA21" s="709" t="str">
        <f t="shared" si="6"/>
        <v/>
      </c>
      <c r="BB21" s="709" t="str">
        <f t="shared" si="6"/>
        <v/>
      </c>
      <c r="BC21" s="709" t="str">
        <f t="shared" si="6"/>
        <v/>
      </c>
      <c r="BD21" s="709" t="str">
        <f t="shared" si="6"/>
        <v/>
      </c>
      <c r="BE21" s="709" t="str">
        <f t="shared" si="6"/>
        <v/>
      </c>
      <c r="BF21" s="709" t="str">
        <f t="shared" si="6"/>
        <v/>
      </c>
      <c r="BG21" s="709" t="str">
        <f t="shared" si="6"/>
        <v/>
      </c>
      <c r="BH21" s="709" t="str">
        <f t="shared" si="6"/>
        <v/>
      </c>
      <c r="BI21" s="709" t="str">
        <f t="shared" ref="BI21:BJ21" si="7">IFERROR(
  _xlfn.LET(
    _xlpm.val, 1 / BI20,
    _xlpm.n, ROUNDUP(1 / _xlpm.val, 0),
    IF(_xlpm.n &gt; $E$9, "", _xlpm.n)
  ),
"")</f>
        <v/>
      </c>
      <c r="BJ21" s="709" t="str">
        <f t="shared" si="7"/>
        <v/>
      </c>
      <c r="BK21" s="709" t="str">
        <f t="shared" ref="BK21:BM21" si="8">IFERROR(
  _xlfn.LET(
    _xlpm.val, 1 / BK20,
    _xlpm.n, ROUNDUP(1 / _xlpm.val, 0),
    IF(_xlpm.n &gt; $E$9, "", _xlpm.n)
  ),
"")</f>
        <v/>
      </c>
      <c r="BL21" s="709" t="str">
        <f t="shared" si="8"/>
        <v/>
      </c>
      <c r="BM21" s="709" t="str">
        <f t="shared" si="8"/>
        <v/>
      </c>
      <c r="BN21" s="709" t="str">
        <f t="shared" ref="BN21" si="9">IFERROR(
  _xlfn.LET(
    _xlpm.val, 1 / BN20,
    _xlpm.n, ROUNDUP(1 / _xlpm.val, 0),
    IF(_xlpm.n &gt; $E$9, "", _xlpm.n)
  ),
"")</f>
        <v/>
      </c>
    </row>
    <row r="22" spans="2:66" ht="14" customHeight="1" x14ac:dyDescent="0.15">
      <c r="B22" s="688"/>
      <c r="C22" s="693">
        <f t="shared" si="0"/>
        <v>25</v>
      </c>
      <c r="D22" s="694">
        <f>IFERROR(D21+1,"")</f>
        <v>4</v>
      </c>
      <c r="E22" s="695">
        <f>IFERROR(ROUNDUP($E$11*$E$13/D22,0),"")</f>
        <v>5</v>
      </c>
      <c r="F22" s="691">
        <f t="shared" ref="F22:F55" si="10">E22/5*C22</f>
        <v>25</v>
      </c>
      <c r="G22" s="696" t="str" cm="1">
        <f t="array" ref="G22">_xlfn.IFS(J22&lt;=0.3,"NAO",AND(J22&lt;0.5,J22&gt;0.3),"Macro",J22&gt;=0.5,"NAO")</f>
        <v>Macro</v>
      </c>
      <c r="H22" s="694">
        <f t="shared" si="2"/>
        <v>140</v>
      </c>
      <c r="I22" s="690">
        <f t="shared" ref="I22:I55" si="11">(F22+D22-1)*5</f>
        <v>140</v>
      </c>
      <c r="J22" s="47">
        <f>IFERROR($F$88/H22,"")</f>
        <v>0.31428571428571428</v>
      </c>
      <c r="K22" s="692" t="str">
        <f t="shared" si="5"/>
        <v/>
      </c>
      <c r="O22" s="710">
        <v>2</v>
      </c>
      <c r="P22" s="709" t="str">
        <f ca="1">IF($O22&lt;=$E$11,IF(COLUMN()&lt;16+1,"",OFFSET(P21,0,-1,1,1)),"")</f>
        <v/>
      </c>
      <c r="Q22" s="709">
        <f t="shared" ref="Q22:Q40" ca="1" si="12">IF($O22&lt;=$E$11,IF(COLUMN()&lt;16+1,"",OFFSET(Q21,0,-1,1,1)),"")</f>
        <v>1</v>
      </c>
      <c r="R22" s="709">
        <f t="shared" ref="R22:R40" ca="1" si="13">IF($O22&lt;=$E$11,IF(COLUMN()&lt;16+1,"",OFFSET(R21,0,-1,1,1)),"")</f>
        <v>2</v>
      </c>
      <c r="S22" s="709">
        <f t="shared" ref="S22:S40" ca="1" si="14">IF($O22&lt;=$E$11,IF(COLUMN()&lt;16+1,"",OFFSET(S21,0,-1,1,1)),"")</f>
        <v>3</v>
      </c>
      <c r="T22" s="709">
        <f t="shared" ref="T22:T40" ca="1" si="15">IF($O22&lt;=$E$11,IF(COLUMN()&lt;16+1,"",OFFSET(T21,0,-1,1,1)),"")</f>
        <v>4</v>
      </c>
      <c r="U22" s="709">
        <f t="shared" ref="U22:U40" ca="1" si="16">IF($O22&lt;=$E$11,IF(COLUMN()&lt;16+1,"",OFFSET(U21,0,-1,1,1)),"")</f>
        <v>5</v>
      </c>
      <c r="V22" s="709">
        <f t="shared" ref="V22:V40" ca="1" si="17">IF($O22&lt;=$E$11,IF(COLUMN()&lt;16+1,"",OFFSET(V21,0,-1,1,1)),"")</f>
        <v>6</v>
      </c>
      <c r="W22" s="709">
        <f t="shared" ref="W22:W40" ca="1" si="18">IF($O22&lt;=$E$11,IF(COLUMN()&lt;16+1,"",OFFSET(W21,0,-1,1,1)),"")</f>
        <v>7</v>
      </c>
      <c r="X22" s="709">
        <f t="shared" ref="X22:X40" ca="1" si="19">IF($O22&lt;=$E$11,IF(COLUMN()&lt;16+1,"",OFFSET(X21,0,-1,1,1)),"")</f>
        <v>8</v>
      </c>
      <c r="Y22" s="709">
        <f t="shared" ref="Y22:Y40" ca="1" si="20">IF($O22&lt;=$E$11,IF(COLUMN()&lt;16+1,"",OFFSET(Y21,0,-1,1,1)),"")</f>
        <v>9</v>
      </c>
      <c r="Z22" s="709">
        <f t="shared" ref="Z22:Z40" ca="1" si="21">IF($O22&lt;=$E$11,IF(COLUMN()&lt;16+1,"",OFFSET(Z21,0,-1,1,1)),"")</f>
        <v>10</v>
      </c>
      <c r="AA22" s="709">
        <f t="shared" ref="AA22:AA40" ca="1" si="22">IF($O22&lt;=$E$11,IF(COLUMN()&lt;16+1,"",OFFSET(AA21,0,-1,1,1)),"")</f>
        <v>11</v>
      </c>
      <c r="AB22" s="709">
        <f t="shared" ref="AB22:AB40" ca="1" si="23">IF($O22&lt;=$E$11,IF(COLUMN()&lt;16+1,"",OFFSET(AB21,0,-1,1,1)),"")</f>
        <v>12</v>
      </c>
      <c r="AC22" s="709">
        <f t="shared" ref="AC22:AC40" ca="1" si="24">IF($O22&lt;=$E$11,IF(COLUMN()&lt;16+1,"",OFFSET(AC21,0,-1,1,1)),"")</f>
        <v>13</v>
      </c>
      <c r="AD22" s="709">
        <f t="shared" ref="AD22:AD40" ca="1" si="25">IF($O22&lt;=$E$11,IF(COLUMN()&lt;16+1,"",OFFSET(AD21,0,-1,1,1)),"")</f>
        <v>14</v>
      </c>
      <c r="AE22" s="709">
        <f t="shared" ref="AE22:AE40" ca="1" si="26">IF($O22&lt;=$E$11,IF(COLUMN()&lt;16+1,"",OFFSET(AE21,0,-1,1,1)),"")</f>
        <v>15</v>
      </c>
      <c r="AF22" s="709">
        <f t="shared" ref="AF22:AF40" ca="1" si="27">IF($O22&lt;=$E$11,IF(COLUMN()&lt;16+1,"",OFFSET(AF21,0,-1,1,1)),"")</f>
        <v>16</v>
      </c>
      <c r="AG22" s="709">
        <f t="shared" ref="AG22:AG40" ca="1" si="28">IF($O22&lt;=$E$11,IF(COLUMN()&lt;16+1,"",OFFSET(AG21,0,-1,1,1)),"")</f>
        <v>17</v>
      </c>
      <c r="AH22" s="709">
        <f t="shared" ref="AH22:AH40" ca="1" si="29">IF($O22&lt;=$E$11,IF(COLUMN()&lt;16+1,"",OFFSET(AH21,0,-1,1,1)),"")</f>
        <v>18</v>
      </c>
      <c r="AI22" s="709">
        <f t="shared" ref="AI22:AI40" ca="1" si="30">IF($O22&lt;=$E$11,IF(COLUMN()&lt;16+1,"",OFFSET(AI21,0,-1,1,1)),"")</f>
        <v>19</v>
      </c>
      <c r="AJ22" s="709">
        <f t="shared" ref="AJ22:AJ40" ca="1" si="31">IF($O22&lt;=$E$11,IF(COLUMN()&lt;16+1,"",OFFSET(AJ21,0,-1,1,1)),"")</f>
        <v>20</v>
      </c>
      <c r="AK22" s="709">
        <f t="shared" ref="AK22:AK40" ca="1" si="32">IF($O22&lt;=$E$11,IF(COLUMN()&lt;16+1,"",OFFSET(AK21,0,-1,1,1)),"")</f>
        <v>21</v>
      </c>
      <c r="AL22" s="709">
        <f t="shared" ref="AL22:AL40" ca="1" si="33">IF($O22&lt;=$E$11,IF(COLUMN()&lt;16+1,"",OFFSET(AL21,0,-1,1,1)),"")</f>
        <v>22</v>
      </c>
      <c r="AM22" s="709">
        <f t="shared" ref="AM22:AM40" ca="1" si="34">IF($O22&lt;=$E$11,IF(COLUMN()&lt;16+1,"",OFFSET(AM21,0,-1,1,1)),"")</f>
        <v>23</v>
      </c>
      <c r="AN22" s="709">
        <f t="shared" ref="AN22:AN40" ca="1" si="35">IF($O22&lt;=$E$11,IF(COLUMN()&lt;16+1,"",OFFSET(AN21,0,-1,1,1)),"")</f>
        <v>24</v>
      </c>
      <c r="AO22" s="709">
        <f t="shared" ref="AO22:AO40" ca="1" si="36">IF($O22&lt;=$E$11,IF(COLUMN()&lt;16+1,"",OFFSET(AO21,0,-1,1,1)),"")</f>
        <v>25</v>
      </c>
      <c r="AP22" s="709" t="str">
        <f t="shared" ref="AP22:AP40" ca="1" si="37">IF($O22&lt;=$E$11,IF(COLUMN()&lt;16+1,"",OFFSET(AP21,0,-1,1,1)),"")</f>
        <v/>
      </c>
      <c r="AQ22" s="709" t="str">
        <f t="shared" ref="AQ22:AQ40" ca="1" si="38">IF($O22&lt;=$E$11,IF(COLUMN()&lt;16+1,"",OFFSET(AQ21,0,-1,1,1)),"")</f>
        <v/>
      </c>
      <c r="AR22" s="709" t="str">
        <f t="shared" ref="AR22:AR40" ca="1" si="39">IF($O22&lt;=$E$11,IF(COLUMN()&lt;16+1,"",OFFSET(AR21,0,-1,1,1)),"")</f>
        <v/>
      </c>
      <c r="AS22" s="709" t="str">
        <f t="shared" ref="AS22:AS40" ca="1" si="40">IF($O22&lt;=$E$11,IF(COLUMN()&lt;16+1,"",OFFSET(AS21,0,-1,1,1)),"")</f>
        <v/>
      </c>
      <c r="AT22" s="709" t="str">
        <f t="shared" ref="AT22:AT40" ca="1" si="41">IF($O22&lt;=$E$11,IF(COLUMN()&lt;16+1,"",OFFSET(AT21,0,-1,1,1)),"")</f>
        <v/>
      </c>
      <c r="AU22" s="709" t="str">
        <f t="shared" ref="AU22:AU40" ca="1" si="42">IF($O22&lt;=$E$11,IF(COLUMN()&lt;16+1,"",OFFSET(AU21,0,-1,1,1)),"")</f>
        <v/>
      </c>
      <c r="AV22" s="709" t="str">
        <f t="shared" ref="AV22:AV40" ca="1" si="43">IF($O22&lt;=$E$11,IF(COLUMN()&lt;16+1,"",OFFSET(AV21,0,-1,1,1)),"")</f>
        <v/>
      </c>
      <c r="AW22" s="709" t="str">
        <f t="shared" ref="AW22:AW40" ca="1" si="44">IF($O22&lt;=$E$11,IF(COLUMN()&lt;16+1,"",OFFSET(AW21,0,-1,1,1)),"")</f>
        <v/>
      </c>
      <c r="AX22" s="709" t="str">
        <f t="shared" ref="AX22:AX40" ca="1" si="45">IF($O22&lt;=$E$11,IF(COLUMN()&lt;16+1,"",OFFSET(AX21,0,-1,1,1)),"")</f>
        <v/>
      </c>
      <c r="AY22" s="709" t="str">
        <f t="shared" ref="AY22:AY40" ca="1" si="46">IF($O22&lt;=$E$11,IF(COLUMN()&lt;16+1,"",OFFSET(AY21,0,-1,1,1)),"")</f>
        <v/>
      </c>
      <c r="AZ22" s="709" t="str">
        <f t="shared" ref="AZ22:AZ40" ca="1" si="47">IF($O22&lt;=$E$11,IF(COLUMN()&lt;16+1,"",OFFSET(AZ21,0,-1,1,1)),"")</f>
        <v/>
      </c>
      <c r="BA22" s="709" t="str">
        <f t="shared" ref="BA22:BA40" ca="1" si="48">IF($O22&lt;=$E$11,IF(COLUMN()&lt;16+1,"",OFFSET(BA21,0,-1,1,1)),"")</f>
        <v/>
      </c>
      <c r="BB22" s="709" t="str">
        <f t="shared" ref="BB22:BB40" ca="1" si="49">IF($O22&lt;=$E$11,IF(COLUMN()&lt;16+1,"",OFFSET(BB21,0,-1,1,1)),"")</f>
        <v/>
      </c>
      <c r="BC22" s="709" t="str">
        <f t="shared" ref="BC22:BC40" ca="1" si="50">IF($O22&lt;=$E$11,IF(COLUMN()&lt;16+1,"",OFFSET(BC21,0,-1,1,1)),"")</f>
        <v/>
      </c>
      <c r="BD22" s="709" t="str">
        <f t="shared" ref="BD22:BD40" ca="1" si="51">IF($O22&lt;=$E$11,IF(COLUMN()&lt;16+1,"",OFFSET(BD21,0,-1,1,1)),"")</f>
        <v/>
      </c>
      <c r="BE22" s="709" t="str">
        <f t="shared" ref="BE22:BE40" ca="1" si="52">IF($O22&lt;=$E$11,IF(COLUMN()&lt;16+1,"",OFFSET(BE21,0,-1,1,1)),"")</f>
        <v/>
      </c>
      <c r="BF22" s="709" t="str">
        <f t="shared" ref="BF22:BF40" ca="1" si="53">IF($O22&lt;=$E$11,IF(COLUMN()&lt;16+1,"",OFFSET(BF21,0,-1,1,1)),"")</f>
        <v/>
      </c>
      <c r="BG22" s="709" t="str">
        <f t="shared" ref="BG22:BG40" ca="1" si="54">IF($O22&lt;=$E$11,IF(COLUMN()&lt;16+1,"",OFFSET(BG21,0,-1,1,1)),"")</f>
        <v/>
      </c>
      <c r="BH22" s="709" t="str">
        <f t="shared" ref="BH22:BJ40" ca="1" si="55">IF($O22&lt;=$E$11,IF(COLUMN()&lt;16+1,"",OFFSET(BH21,0,-1,1,1)),"")</f>
        <v/>
      </c>
      <c r="BI22" s="709" t="str">
        <f t="shared" ca="1" si="55"/>
        <v/>
      </c>
      <c r="BJ22" s="709" t="str">
        <f t="shared" ca="1" si="55"/>
        <v/>
      </c>
      <c r="BK22" s="709" t="str">
        <f t="shared" ref="BK22:BM22" ca="1" si="56">IF($O22&lt;=$E$11,IF(COLUMN()&lt;16+1,"",OFFSET(BK21,0,-1,1,1)),"")</f>
        <v/>
      </c>
      <c r="BL22" s="709" t="str">
        <f t="shared" ca="1" si="56"/>
        <v/>
      </c>
      <c r="BM22" s="709" t="str">
        <f t="shared" ca="1" si="56"/>
        <v/>
      </c>
      <c r="BN22" s="709" t="str">
        <f t="shared" ref="BN22" ca="1" si="57">IF($O22&lt;=$E$11,IF(COLUMN()&lt;16+1,"",OFFSET(BN21,0,-1,1,1)),"")</f>
        <v/>
      </c>
    </row>
    <row r="23" spans="2:66" ht="14" customHeight="1" x14ac:dyDescent="0.15">
      <c r="B23" s="688"/>
      <c r="C23" s="693">
        <f t="shared" si="0"/>
        <v>25</v>
      </c>
      <c r="D23" s="694">
        <f t="shared" si="4"/>
        <v>5</v>
      </c>
      <c r="E23" s="695">
        <f t="shared" si="1"/>
        <v>4</v>
      </c>
      <c r="F23" s="691">
        <f t="shared" si="10"/>
        <v>20</v>
      </c>
      <c r="G23" s="696" t="str" cm="1">
        <f t="array" ref="G23">_xlfn.IFS(J23&lt;=0.3,"NAO",AND(J23&lt;0.5,J23&gt;0.3),"Macro",J23&gt;=0.5,"NAO")</f>
        <v>Macro</v>
      </c>
      <c r="H23" s="694">
        <f t="shared" si="2"/>
        <v>116</v>
      </c>
      <c r="I23" s="690">
        <f>(F23+D23-1)*5</f>
        <v>120</v>
      </c>
      <c r="J23" s="47">
        <f t="shared" si="3"/>
        <v>0.37931034482758619</v>
      </c>
      <c r="K23" s="692" t="str">
        <f t="shared" si="5"/>
        <v>x</v>
      </c>
      <c r="O23" s="708">
        <v>3</v>
      </c>
      <c r="P23" s="709" t="str">
        <f t="shared" ref="P23:P40" ca="1" si="58">IF($O23&lt;=$E$11,IF(COLUMN()&lt;16+1,"",OFFSET(P22,0,-1,1,1)),"")</f>
        <v/>
      </c>
      <c r="Q23" s="709" t="str">
        <f t="shared" ca="1" si="12"/>
        <v/>
      </c>
      <c r="R23" s="709">
        <f t="shared" ca="1" si="13"/>
        <v>1</v>
      </c>
      <c r="S23" s="709">
        <f t="shared" ca="1" si="14"/>
        <v>2</v>
      </c>
      <c r="T23" s="709">
        <f t="shared" ca="1" si="15"/>
        <v>3</v>
      </c>
      <c r="U23" s="709">
        <f t="shared" ca="1" si="16"/>
        <v>4</v>
      </c>
      <c r="V23" s="709">
        <f t="shared" ca="1" si="17"/>
        <v>5</v>
      </c>
      <c r="W23" s="709">
        <f t="shared" ca="1" si="18"/>
        <v>6</v>
      </c>
      <c r="X23" s="709">
        <f t="shared" ca="1" si="19"/>
        <v>7</v>
      </c>
      <c r="Y23" s="709">
        <f t="shared" ca="1" si="20"/>
        <v>8</v>
      </c>
      <c r="Z23" s="709">
        <f t="shared" ca="1" si="21"/>
        <v>9</v>
      </c>
      <c r="AA23" s="709">
        <f t="shared" ca="1" si="22"/>
        <v>10</v>
      </c>
      <c r="AB23" s="709">
        <f t="shared" ca="1" si="23"/>
        <v>11</v>
      </c>
      <c r="AC23" s="709">
        <f t="shared" ca="1" si="24"/>
        <v>12</v>
      </c>
      <c r="AD23" s="709">
        <f t="shared" ca="1" si="25"/>
        <v>13</v>
      </c>
      <c r="AE23" s="709">
        <f t="shared" ca="1" si="26"/>
        <v>14</v>
      </c>
      <c r="AF23" s="709">
        <f t="shared" ca="1" si="27"/>
        <v>15</v>
      </c>
      <c r="AG23" s="709">
        <f t="shared" ca="1" si="28"/>
        <v>16</v>
      </c>
      <c r="AH23" s="709">
        <f t="shared" ca="1" si="29"/>
        <v>17</v>
      </c>
      <c r="AI23" s="709">
        <f t="shared" ca="1" si="30"/>
        <v>18</v>
      </c>
      <c r="AJ23" s="709">
        <f t="shared" ca="1" si="31"/>
        <v>19</v>
      </c>
      <c r="AK23" s="709">
        <f t="shared" ca="1" si="32"/>
        <v>20</v>
      </c>
      <c r="AL23" s="709">
        <f t="shared" ca="1" si="33"/>
        <v>21</v>
      </c>
      <c r="AM23" s="709">
        <f t="shared" ca="1" si="34"/>
        <v>22</v>
      </c>
      <c r="AN23" s="709">
        <f t="shared" ca="1" si="35"/>
        <v>23</v>
      </c>
      <c r="AO23" s="709">
        <f t="shared" ca="1" si="36"/>
        <v>24</v>
      </c>
      <c r="AP23" s="709">
        <f t="shared" ca="1" si="37"/>
        <v>25</v>
      </c>
      <c r="AQ23" s="709" t="str">
        <f t="shared" ca="1" si="38"/>
        <v/>
      </c>
      <c r="AR23" s="709" t="str">
        <f t="shared" ca="1" si="39"/>
        <v/>
      </c>
      <c r="AS23" s="709" t="str">
        <f t="shared" ca="1" si="40"/>
        <v/>
      </c>
      <c r="AT23" s="709" t="str">
        <f t="shared" ca="1" si="41"/>
        <v/>
      </c>
      <c r="AU23" s="709" t="str">
        <f t="shared" ca="1" si="42"/>
        <v/>
      </c>
      <c r="AV23" s="709" t="str">
        <f t="shared" ca="1" si="43"/>
        <v/>
      </c>
      <c r="AW23" s="709" t="str">
        <f t="shared" ca="1" si="44"/>
        <v/>
      </c>
      <c r="AX23" s="709" t="str">
        <f t="shared" ca="1" si="45"/>
        <v/>
      </c>
      <c r="AY23" s="709" t="str">
        <f t="shared" ca="1" si="46"/>
        <v/>
      </c>
      <c r="AZ23" s="709" t="str">
        <f t="shared" ca="1" si="47"/>
        <v/>
      </c>
      <c r="BA23" s="709" t="str">
        <f t="shared" ca="1" si="48"/>
        <v/>
      </c>
      <c r="BB23" s="709" t="str">
        <f t="shared" ca="1" si="49"/>
        <v/>
      </c>
      <c r="BC23" s="709" t="str">
        <f t="shared" ca="1" si="50"/>
        <v/>
      </c>
      <c r="BD23" s="709" t="str">
        <f t="shared" ca="1" si="51"/>
        <v/>
      </c>
      <c r="BE23" s="709" t="str">
        <f t="shared" ca="1" si="52"/>
        <v/>
      </c>
      <c r="BF23" s="709" t="str">
        <f t="shared" ca="1" si="53"/>
        <v/>
      </c>
      <c r="BG23" s="709" t="str">
        <f t="shared" ca="1" si="54"/>
        <v/>
      </c>
      <c r="BH23" s="709" t="str">
        <f t="shared" ca="1" si="55"/>
        <v/>
      </c>
      <c r="BI23" s="709" t="str">
        <f t="shared" ca="1" si="55"/>
        <v/>
      </c>
      <c r="BJ23" s="709" t="str">
        <f t="shared" ca="1" si="55"/>
        <v/>
      </c>
      <c r="BK23" s="709" t="str">
        <f t="shared" ref="BK23:BM23" ca="1" si="59">IF($O23&lt;=$E$11,IF(COLUMN()&lt;16+1,"",OFFSET(BK22,0,-1,1,1)),"")</f>
        <v/>
      </c>
      <c r="BL23" s="709" t="str">
        <f t="shared" ca="1" si="59"/>
        <v/>
      </c>
      <c r="BM23" s="709" t="str">
        <f t="shared" ca="1" si="59"/>
        <v/>
      </c>
      <c r="BN23" s="709" t="str">
        <f t="shared" ref="BN23" ca="1" si="60">IF($O23&lt;=$E$11,IF(COLUMN()&lt;16+1,"",OFFSET(BN22,0,-1,1,1)),"")</f>
        <v/>
      </c>
    </row>
    <row r="24" spans="2:66" ht="14" customHeight="1" x14ac:dyDescent="0.15">
      <c r="C24" s="693">
        <f t="shared" si="0"/>
        <v>25</v>
      </c>
      <c r="D24" s="694">
        <f t="shared" si="4"/>
        <v>6</v>
      </c>
      <c r="E24" s="695">
        <f t="shared" si="1"/>
        <v>4</v>
      </c>
      <c r="F24" s="691">
        <f t="shared" si="10"/>
        <v>20</v>
      </c>
      <c r="G24" s="696" t="str" cm="1">
        <f t="array" ref="G24">_xlfn.IFS(J24&lt;=0.3,"NAO",AND(J24&lt;0.5,J24&gt;0.3),"Macro",J24&gt;=0.5,"NAO")</f>
        <v>Macro</v>
      </c>
      <c r="H24" s="694">
        <f t="shared" si="2"/>
        <v>120</v>
      </c>
      <c r="I24" s="690">
        <f t="shared" si="11"/>
        <v>125</v>
      </c>
      <c r="J24" s="47">
        <f t="shared" si="3"/>
        <v>0.36666666666666664</v>
      </c>
      <c r="K24" s="692" t="str">
        <f t="shared" si="5"/>
        <v/>
      </c>
      <c r="O24" s="710">
        <v>4</v>
      </c>
      <c r="P24" s="709" t="str">
        <f t="shared" ca="1" si="58"/>
        <v/>
      </c>
      <c r="Q24" s="709" t="str">
        <f t="shared" ca="1" si="12"/>
        <v/>
      </c>
      <c r="R24" s="709" t="str">
        <f t="shared" ca="1" si="13"/>
        <v/>
      </c>
      <c r="S24" s="709">
        <f t="shared" ca="1" si="14"/>
        <v>1</v>
      </c>
      <c r="T24" s="709">
        <f t="shared" ca="1" si="15"/>
        <v>2</v>
      </c>
      <c r="U24" s="709">
        <f t="shared" ca="1" si="16"/>
        <v>3</v>
      </c>
      <c r="V24" s="709">
        <f t="shared" ca="1" si="17"/>
        <v>4</v>
      </c>
      <c r="W24" s="709">
        <f t="shared" ca="1" si="18"/>
        <v>5</v>
      </c>
      <c r="X24" s="709">
        <f t="shared" ca="1" si="19"/>
        <v>6</v>
      </c>
      <c r="Y24" s="709">
        <f t="shared" ca="1" si="20"/>
        <v>7</v>
      </c>
      <c r="Z24" s="709">
        <f t="shared" ca="1" si="21"/>
        <v>8</v>
      </c>
      <c r="AA24" s="709">
        <f t="shared" ca="1" si="22"/>
        <v>9</v>
      </c>
      <c r="AB24" s="709">
        <f t="shared" ca="1" si="23"/>
        <v>10</v>
      </c>
      <c r="AC24" s="709">
        <f t="shared" ca="1" si="24"/>
        <v>11</v>
      </c>
      <c r="AD24" s="709">
        <f t="shared" ca="1" si="25"/>
        <v>12</v>
      </c>
      <c r="AE24" s="709">
        <f t="shared" ca="1" si="26"/>
        <v>13</v>
      </c>
      <c r="AF24" s="709">
        <f t="shared" ca="1" si="27"/>
        <v>14</v>
      </c>
      <c r="AG24" s="709">
        <f t="shared" ca="1" si="28"/>
        <v>15</v>
      </c>
      <c r="AH24" s="709">
        <f t="shared" ca="1" si="29"/>
        <v>16</v>
      </c>
      <c r="AI24" s="709">
        <f t="shared" ca="1" si="30"/>
        <v>17</v>
      </c>
      <c r="AJ24" s="709">
        <f t="shared" ca="1" si="31"/>
        <v>18</v>
      </c>
      <c r="AK24" s="709">
        <f t="shared" ca="1" si="32"/>
        <v>19</v>
      </c>
      <c r="AL24" s="709">
        <f t="shared" ca="1" si="33"/>
        <v>20</v>
      </c>
      <c r="AM24" s="709">
        <f t="shared" ca="1" si="34"/>
        <v>21</v>
      </c>
      <c r="AN24" s="709">
        <f t="shared" ca="1" si="35"/>
        <v>22</v>
      </c>
      <c r="AO24" s="709">
        <f t="shared" ca="1" si="36"/>
        <v>23</v>
      </c>
      <c r="AP24" s="709">
        <f t="shared" ca="1" si="37"/>
        <v>24</v>
      </c>
      <c r="AQ24" s="709">
        <f t="shared" ca="1" si="38"/>
        <v>25</v>
      </c>
      <c r="AR24" s="709" t="str">
        <f t="shared" ca="1" si="39"/>
        <v/>
      </c>
      <c r="AS24" s="709" t="str">
        <f t="shared" ca="1" si="40"/>
        <v/>
      </c>
      <c r="AT24" s="709" t="str">
        <f t="shared" ca="1" si="41"/>
        <v/>
      </c>
      <c r="AU24" s="709" t="str">
        <f t="shared" ca="1" si="42"/>
        <v/>
      </c>
      <c r="AV24" s="709" t="str">
        <f t="shared" ca="1" si="43"/>
        <v/>
      </c>
      <c r="AW24" s="709" t="str">
        <f t="shared" ca="1" si="44"/>
        <v/>
      </c>
      <c r="AX24" s="709" t="str">
        <f t="shared" ca="1" si="45"/>
        <v/>
      </c>
      <c r="AY24" s="709" t="str">
        <f t="shared" ca="1" si="46"/>
        <v/>
      </c>
      <c r="AZ24" s="709" t="str">
        <f t="shared" ca="1" si="47"/>
        <v/>
      </c>
      <c r="BA24" s="709" t="str">
        <f t="shared" ca="1" si="48"/>
        <v/>
      </c>
      <c r="BB24" s="709" t="str">
        <f t="shared" ca="1" si="49"/>
        <v/>
      </c>
      <c r="BC24" s="709" t="str">
        <f t="shared" ca="1" si="50"/>
        <v/>
      </c>
      <c r="BD24" s="709" t="str">
        <f t="shared" ca="1" si="51"/>
        <v/>
      </c>
      <c r="BE24" s="709" t="str">
        <f t="shared" ca="1" si="52"/>
        <v/>
      </c>
      <c r="BF24" s="709" t="str">
        <f t="shared" ca="1" si="53"/>
        <v/>
      </c>
      <c r="BG24" s="709" t="str">
        <f t="shared" ca="1" si="54"/>
        <v/>
      </c>
      <c r="BH24" s="709" t="str">
        <f t="shared" ca="1" si="55"/>
        <v/>
      </c>
      <c r="BI24" s="709" t="str">
        <f t="shared" ca="1" si="55"/>
        <v/>
      </c>
      <c r="BJ24" s="709" t="str">
        <f t="shared" ca="1" si="55"/>
        <v/>
      </c>
      <c r="BK24" s="709" t="str">
        <f t="shared" ref="BK24:BM24" ca="1" si="61">IF($O24&lt;=$E$11,IF(COLUMN()&lt;16+1,"",OFFSET(BK23,0,-1,1,1)),"")</f>
        <v/>
      </c>
      <c r="BL24" s="709" t="str">
        <f t="shared" ca="1" si="61"/>
        <v/>
      </c>
      <c r="BM24" s="709" t="str">
        <f t="shared" ca="1" si="61"/>
        <v/>
      </c>
      <c r="BN24" s="709" t="str">
        <f t="shared" ref="BN24" ca="1" si="62">IF($O24&lt;=$E$11,IF(COLUMN()&lt;16+1,"",OFFSET(BN23,0,-1,1,1)),"")</f>
        <v/>
      </c>
    </row>
    <row r="25" spans="2:66" ht="14" customHeight="1" x14ac:dyDescent="0.15">
      <c r="B25" s="688"/>
      <c r="C25" s="693">
        <f t="shared" si="0"/>
        <v>25</v>
      </c>
      <c r="D25" s="694">
        <f t="shared" si="4"/>
        <v>7</v>
      </c>
      <c r="E25" s="695">
        <f t="shared" si="1"/>
        <v>3</v>
      </c>
      <c r="F25" s="691">
        <f t="shared" si="10"/>
        <v>15</v>
      </c>
      <c r="G25" s="696" t="str" cm="1">
        <f t="array" ref="G25">_xlfn.IFS(J25&lt;=0.3,"NAO",AND(J25&lt;0.5,J25&gt;0.3),"Macro",J25&gt;=0.5,"NAO")</f>
        <v>Macro</v>
      </c>
      <c r="H25" s="694">
        <f t="shared" si="2"/>
        <v>93</v>
      </c>
      <c r="I25" s="690">
        <f t="shared" si="11"/>
        <v>105</v>
      </c>
      <c r="J25" s="47">
        <f t="shared" si="3"/>
        <v>0.4731182795698925</v>
      </c>
      <c r="K25" s="692" t="str">
        <f t="shared" si="5"/>
        <v/>
      </c>
      <c r="O25" s="708">
        <v>5</v>
      </c>
      <c r="P25" s="709" t="str">
        <f t="shared" ca="1" si="58"/>
        <v/>
      </c>
      <c r="Q25" s="709" t="str">
        <f t="shared" ca="1" si="12"/>
        <v/>
      </c>
      <c r="R25" s="709" t="str">
        <f t="shared" ca="1" si="13"/>
        <v/>
      </c>
      <c r="S25" s="709" t="str">
        <f t="shared" ca="1" si="14"/>
        <v/>
      </c>
      <c r="T25" s="709" t="str">
        <f t="shared" ca="1" si="15"/>
        <v/>
      </c>
      <c r="U25" s="709" t="str">
        <f t="shared" ca="1" si="16"/>
        <v/>
      </c>
      <c r="V25" s="709" t="str">
        <f t="shared" ca="1" si="17"/>
        <v/>
      </c>
      <c r="W25" s="709" t="str">
        <f t="shared" ca="1" si="18"/>
        <v/>
      </c>
      <c r="X25" s="709" t="str">
        <f t="shared" ca="1" si="19"/>
        <v/>
      </c>
      <c r="Y25" s="709" t="str">
        <f t="shared" ca="1" si="20"/>
        <v/>
      </c>
      <c r="Z25" s="709" t="str">
        <f t="shared" ca="1" si="21"/>
        <v/>
      </c>
      <c r="AA25" s="709" t="str">
        <f t="shared" ca="1" si="22"/>
        <v/>
      </c>
      <c r="AB25" s="709" t="str">
        <f t="shared" ca="1" si="23"/>
        <v/>
      </c>
      <c r="AC25" s="709" t="str">
        <f t="shared" ca="1" si="24"/>
        <v/>
      </c>
      <c r="AD25" s="709" t="str">
        <f t="shared" ca="1" si="25"/>
        <v/>
      </c>
      <c r="AE25" s="709" t="str">
        <f t="shared" ca="1" si="26"/>
        <v/>
      </c>
      <c r="AF25" s="709" t="str">
        <f t="shared" ca="1" si="27"/>
        <v/>
      </c>
      <c r="AG25" s="709" t="str">
        <f t="shared" ca="1" si="28"/>
        <v/>
      </c>
      <c r="AH25" s="709" t="str">
        <f t="shared" ca="1" si="29"/>
        <v/>
      </c>
      <c r="AI25" s="709" t="str">
        <f t="shared" ca="1" si="30"/>
        <v/>
      </c>
      <c r="AJ25" s="709" t="str">
        <f t="shared" ca="1" si="31"/>
        <v/>
      </c>
      <c r="AK25" s="709" t="str">
        <f t="shared" ca="1" si="32"/>
        <v/>
      </c>
      <c r="AL25" s="709" t="str">
        <f t="shared" ca="1" si="33"/>
        <v/>
      </c>
      <c r="AM25" s="709" t="str">
        <f t="shared" ca="1" si="34"/>
        <v/>
      </c>
      <c r="AN25" s="709" t="str">
        <f t="shared" ca="1" si="35"/>
        <v/>
      </c>
      <c r="AO25" s="709" t="str">
        <f t="shared" ca="1" si="36"/>
        <v/>
      </c>
      <c r="AP25" s="709" t="str">
        <f t="shared" ca="1" si="37"/>
        <v/>
      </c>
      <c r="AQ25" s="709" t="str">
        <f t="shared" ca="1" si="38"/>
        <v/>
      </c>
      <c r="AR25" s="709" t="str">
        <f t="shared" ca="1" si="39"/>
        <v/>
      </c>
      <c r="AS25" s="709" t="str">
        <f t="shared" ca="1" si="40"/>
        <v/>
      </c>
      <c r="AT25" s="709" t="str">
        <f t="shared" ca="1" si="41"/>
        <v/>
      </c>
      <c r="AU25" s="709" t="str">
        <f t="shared" ca="1" si="42"/>
        <v/>
      </c>
      <c r="AV25" s="709" t="str">
        <f t="shared" ca="1" si="43"/>
        <v/>
      </c>
      <c r="AW25" s="709" t="str">
        <f t="shared" ca="1" si="44"/>
        <v/>
      </c>
      <c r="AX25" s="709" t="str">
        <f t="shared" ca="1" si="45"/>
        <v/>
      </c>
      <c r="AY25" s="709" t="str">
        <f t="shared" ca="1" si="46"/>
        <v/>
      </c>
      <c r="AZ25" s="709" t="str">
        <f t="shared" ca="1" si="47"/>
        <v/>
      </c>
      <c r="BA25" s="709" t="str">
        <f t="shared" ca="1" si="48"/>
        <v/>
      </c>
      <c r="BB25" s="709" t="str">
        <f t="shared" ca="1" si="49"/>
        <v/>
      </c>
      <c r="BC25" s="709" t="str">
        <f t="shared" ca="1" si="50"/>
        <v/>
      </c>
      <c r="BD25" s="709" t="str">
        <f t="shared" ca="1" si="51"/>
        <v/>
      </c>
      <c r="BE25" s="709" t="str">
        <f t="shared" ca="1" si="52"/>
        <v/>
      </c>
      <c r="BF25" s="709" t="str">
        <f t="shared" ca="1" si="53"/>
        <v/>
      </c>
      <c r="BG25" s="709" t="str">
        <f t="shared" ca="1" si="54"/>
        <v/>
      </c>
      <c r="BH25" s="709" t="str">
        <f t="shared" ca="1" si="55"/>
        <v/>
      </c>
      <c r="BI25" s="709" t="str">
        <f t="shared" ca="1" si="55"/>
        <v/>
      </c>
      <c r="BJ25" s="709" t="str">
        <f t="shared" ca="1" si="55"/>
        <v/>
      </c>
      <c r="BK25" s="709" t="str">
        <f t="shared" ref="BK25:BM25" ca="1" si="63">IF($O25&lt;=$E$11,IF(COLUMN()&lt;16+1,"",OFFSET(BK24,0,-1,1,1)),"")</f>
        <v/>
      </c>
      <c r="BL25" s="709" t="str">
        <f t="shared" ca="1" si="63"/>
        <v/>
      </c>
      <c r="BM25" s="709" t="str">
        <f t="shared" ca="1" si="63"/>
        <v/>
      </c>
      <c r="BN25" s="709" t="str">
        <f t="shared" ref="BN25" ca="1" si="64">IF($O25&lt;=$E$11,IF(COLUMN()&lt;16+1,"",OFFSET(BN24,0,-1,1,1)),"")</f>
        <v/>
      </c>
    </row>
    <row r="26" spans="2:66" ht="14" customHeight="1" x14ac:dyDescent="0.15">
      <c r="C26" s="693">
        <f t="shared" si="0"/>
        <v>25</v>
      </c>
      <c r="D26" s="694">
        <f t="shared" si="4"/>
        <v>8</v>
      </c>
      <c r="E26" s="695">
        <f t="shared" si="1"/>
        <v>3</v>
      </c>
      <c r="F26" s="691">
        <f t="shared" si="10"/>
        <v>15</v>
      </c>
      <c r="G26" s="696" t="str" cm="1">
        <f t="array" ref="G26">_xlfn.IFS(J26&lt;=0.3,"NAO",AND(J26&lt;0.5,J26&gt;0.3),"Macro",J26&gt;=0.5,"NAO")</f>
        <v>Macro</v>
      </c>
      <c r="H26" s="694">
        <f t="shared" si="2"/>
        <v>96</v>
      </c>
      <c r="I26" s="690">
        <f t="shared" si="11"/>
        <v>110</v>
      </c>
      <c r="J26" s="47">
        <f t="shared" si="3"/>
        <v>0.45833333333333331</v>
      </c>
      <c r="K26" s="692" t="str">
        <f t="shared" si="5"/>
        <v/>
      </c>
      <c r="O26" s="710">
        <v>6</v>
      </c>
      <c r="P26" s="709" t="str">
        <f t="shared" ca="1" si="58"/>
        <v/>
      </c>
      <c r="Q26" s="709" t="str">
        <f t="shared" ca="1" si="12"/>
        <v/>
      </c>
      <c r="R26" s="709" t="str">
        <f t="shared" ca="1" si="13"/>
        <v/>
      </c>
      <c r="S26" s="709" t="str">
        <f t="shared" ca="1" si="14"/>
        <v/>
      </c>
      <c r="T26" s="709" t="str">
        <f t="shared" ca="1" si="15"/>
        <v/>
      </c>
      <c r="U26" s="709" t="str">
        <f t="shared" ca="1" si="16"/>
        <v/>
      </c>
      <c r="V26" s="709" t="str">
        <f t="shared" ca="1" si="17"/>
        <v/>
      </c>
      <c r="W26" s="709" t="str">
        <f t="shared" ca="1" si="18"/>
        <v/>
      </c>
      <c r="X26" s="709" t="str">
        <f t="shared" ca="1" si="19"/>
        <v/>
      </c>
      <c r="Y26" s="709" t="str">
        <f t="shared" ca="1" si="20"/>
        <v/>
      </c>
      <c r="Z26" s="709" t="str">
        <f t="shared" ca="1" si="21"/>
        <v/>
      </c>
      <c r="AA26" s="709" t="str">
        <f t="shared" ca="1" si="22"/>
        <v/>
      </c>
      <c r="AB26" s="709" t="str">
        <f t="shared" ca="1" si="23"/>
        <v/>
      </c>
      <c r="AC26" s="709" t="str">
        <f t="shared" ca="1" si="24"/>
        <v/>
      </c>
      <c r="AD26" s="709" t="str">
        <f t="shared" ca="1" si="25"/>
        <v/>
      </c>
      <c r="AE26" s="709" t="str">
        <f t="shared" ca="1" si="26"/>
        <v/>
      </c>
      <c r="AF26" s="709" t="str">
        <f t="shared" ca="1" si="27"/>
        <v/>
      </c>
      <c r="AG26" s="709" t="str">
        <f t="shared" ca="1" si="28"/>
        <v/>
      </c>
      <c r="AH26" s="709" t="str">
        <f t="shared" ca="1" si="29"/>
        <v/>
      </c>
      <c r="AI26" s="709" t="str">
        <f t="shared" ca="1" si="30"/>
        <v/>
      </c>
      <c r="AJ26" s="709" t="str">
        <f t="shared" ca="1" si="31"/>
        <v/>
      </c>
      <c r="AK26" s="709" t="str">
        <f t="shared" ca="1" si="32"/>
        <v/>
      </c>
      <c r="AL26" s="709" t="str">
        <f t="shared" ca="1" si="33"/>
        <v/>
      </c>
      <c r="AM26" s="709" t="str">
        <f t="shared" ca="1" si="34"/>
        <v/>
      </c>
      <c r="AN26" s="709" t="str">
        <f t="shared" ca="1" si="35"/>
        <v/>
      </c>
      <c r="AO26" s="709" t="str">
        <f t="shared" ca="1" si="36"/>
        <v/>
      </c>
      <c r="AP26" s="709" t="str">
        <f t="shared" ca="1" si="37"/>
        <v/>
      </c>
      <c r="AQ26" s="709" t="str">
        <f t="shared" ca="1" si="38"/>
        <v/>
      </c>
      <c r="AR26" s="709" t="str">
        <f t="shared" ca="1" si="39"/>
        <v/>
      </c>
      <c r="AS26" s="709" t="str">
        <f t="shared" ca="1" si="40"/>
        <v/>
      </c>
      <c r="AT26" s="709" t="str">
        <f t="shared" ca="1" si="41"/>
        <v/>
      </c>
      <c r="AU26" s="709" t="str">
        <f t="shared" ca="1" si="42"/>
        <v/>
      </c>
      <c r="AV26" s="709" t="str">
        <f t="shared" ca="1" si="43"/>
        <v/>
      </c>
      <c r="AW26" s="709" t="str">
        <f t="shared" ca="1" si="44"/>
        <v/>
      </c>
      <c r="AX26" s="709" t="str">
        <f t="shared" ca="1" si="45"/>
        <v/>
      </c>
      <c r="AY26" s="709" t="str">
        <f t="shared" ca="1" si="46"/>
        <v/>
      </c>
      <c r="AZ26" s="709" t="str">
        <f t="shared" ca="1" si="47"/>
        <v/>
      </c>
      <c r="BA26" s="709" t="str">
        <f t="shared" ca="1" si="48"/>
        <v/>
      </c>
      <c r="BB26" s="709" t="str">
        <f t="shared" ca="1" si="49"/>
        <v/>
      </c>
      <c r="BC26" s="709" t="str">
        <f t="shared" ca="1" si="50"/>
        <v/>
      </c>
      <c r="BD26" s="709" t="str">
        <f t="shared" ca="1" si="51"/>
        <v/>
      </c>
      <c r="BE26" s="709" t="str">
        <f t="shared" ca="1" si="52"/>
        <v/>
      </c>
      <c r="BF26" s="709" t="str">
        <f t="shared" ca="1" si="53"/>
        <v/>
      </c>
      <c r="BG26" s="709" t="str">
        <f t="shared" ca="1" si="54"/>
        <v/>
      </c>
      <c r="BH26" s="709" t="str">
        <f t="shared" ca="1" si="55"/>
        <v/>
      </c>
      <c r="BI26" s="709" t="str">
        <f t="shared" ca="1" si="55"/>
        <v/>
      </c>
      <c r="BJ26" s="709" t="str">
        <f t="shared" ca="1" si="55"/>
        <v/>
      </c>
      <c r="BK26" s="709" t="str">
        <f t="shared" ref="BK26:BM26" ca="1" si="65">IF($O26&lt;=$E$11,IF(COLUMN()&lt;16+1,"",OFFSET(BK25,0,-1,1,1)),"")</f>
        <v/>
      </c>
      <c r="BL26" s="709" t="str">
        <f t="shared" ca="1" si="65"/>
        <v/>
      </c>
      <c r="BM26" s="709" t="str">
        <f t="shared" ca="1" si="65"/>
        <v/>
      </c>
      <c r="BN26" s="709" t="str">
        <f t="shared" ref="BN26" ca="1" si="66">IF($O26&lt;=$E$11,IF(COLUMN()&lt;16+1,"",OFFSET(BN25,0,-1,1,1)),"")</f>
        <v/>
      </c>
    </row>
    <row r="27" spans="2:66" ht="14" customHeight="1" x14ac:dyDescent="0.15">
      <c r="C27" s="693">
        <f t="shared" si="0"/>
        <v>25</v>
      </c>
      <c r="D27" s="694">
        <f t="shared" si="4"/>
        <v>9</v>
      </c>
      <c r="E27" s="695">
        <f t="shared" si="1"/>
        <v>3</v>
      </c>
      <c r="F27" s="691">
        <f t="shared" si="10"/>
        <v>15</v>
      </c>
      <c r="G27" s="696" t="str" cm="1">
        <f t="array" ref="G27">_xlfn.IFS(J27&lt;=0.3,"NAO",AND(J27&lt;0.5,J27&gt;0.3),"Macro",J27&gt;=0.5,"NAO")</f>
        <v>Macro</v>
      </c>
      <c r="H27" s="694">
        <f t="shared" si="2"/>
        <v>99</v>
      </c>
      <c r="I27" s="690">
        <f t="shared" si="11"/>
        <v>115</v>
      </c>
      <c r="J27" s="47">
        <f t="shared" si="3"/>
        <v>0.44444444444444442</v>
      </c>
      <c r="K27" s="692" t="str">
        <f t="shared" si="5"/>
        <v/>
      </c>
      <c r="O27" s="708">
        <v>7</v>
      </c>
      <c r="P27" s="709" t="str">
        <f t="shared" ca="1" si="58"/>
        <v/>
      </c>
      <c r="Q27" s="709" t="str">
        <f t="shared" ca="1" si="12"/>
        <v/>
      </c>
      <c r="R27" s="709" t="str">
        <f t="shared" ca="1" si="13"/>
        <v/>
      </c>
      <c r="S27" s="709" t="str">
        <f t="shared" ca="1" si="14"/>
        <v/>
      </c>
      <c r="T27" s="709" t="str">
        <f t="shared" ca="1" si="15"/>
        <v/>
      </c>
      <c r="U27" s="709" t="str">
        <f t="shared" ca="1" si="16"/>
        <v/>
      </c>
      <c r="V27" s="709" t="str">
        <f t="shared" ca="1" si="17"/>
        <v/>
      </c>
      <c r="W27" s="709" t="str">
        <f t="shared" ca="1" si="18"/>
        <v/>
      </c>
      <c r="X27" s="709" t="str">
        <f t="shared" ca="1" si="19"/>
        <v/>
      </c>
      <c r="Y27" s="709" t="str">
        <f t="shared" ca="1" si="20"/>
        <v/>
      </c>
      <c r="Z27" s="709" t="str">
        <f t="shared" ca="1" si="21"/>
        <v/>
      </c>
      <c r="AA27" s="709" t="str">
        <f t="shared" ca="1" si="22"/>
        <v/>
      </c>
      <c r="AB27" s="709" t="str">
        <f t="shared" ca="1" si="23"/>
        <v/>
      </c>
      <c r="AC27" s="709" t="str">
        <f t="shared" ca="1" si="24"/>
        <v/>
      </c>
      <c r="AD27" s="709" t="str">
        <f t="shared" ca="1" si="25"/>
        <v/>
      </c>
      <c r="AE27" s="709" t="str">
        <f t="shared" ca="1" si="26"/>
        <v/>
      </c>
      <c r="AF27" s="709" t="str">
        <f t="shared" ca="1" si="27"/>
        <v/>
      </c>
      <c r="AG27" s="709" t="str">
        <f t="shared" ca="1" si="28"/>
        <v/>
      </c>
      <c r="AH27" s="709" t="str">
        <f t="shared" ca="1" si="29"/>
        <v/>
      </c>
      <c r="AI27" s="709" t="str">
        <f t="shared" ca="1" si="30"/>
        <v/>
      </c>
      <c r="AJ27" s="709" t="str">
        <f t="shared" ca="1" si="31"/>
        <v/>
      </c>
      <c r="AK27" s="709" t="str">
        <f t="shared" ca="1" si="32"/>
        <v/>
      </c>
      <c r="AL27" s="709" t="str">
        <f t="shared" ca="1" si="33"/>
        <v/>
      </c>
      <c r="AM27" s="709" t="str">
        <f t="shared" ca="1" si="34"/>
        <v/>
      </c>
      <c r="AN27" s="709" t="str">
        <f t="shared" ca="1" si="35"/>
        <v/>
      </c>
      <c r="AO27" s="709" t="str">
        <f t="shared" ca="1" si="36"/>
        <v/>
      </c>
      <c r="AP27" s="709" t="str">
        <f t="shared" ca="1" si="37"/>
        <v/>
      </c>
      <c r="AQ27" s="709" t="str">
        <f t="shared" ca="1" si="38"/>
        <v/>
      </c>
      <c r="AR27" s="709" t="str">
        <f t="shared" ca="1" si="39"/>
        <v/>
      </c>
      <c r="AS27" s="709" t="str">
        <f t="shared" ca="1" si="40"/>
        <v/>
      </c>
      <c r="AT27" s="709" t="str">
        <f t="shared" ca="1" si="41"/>
        <v/>
      </c>
      <c r="AU27" s="709" t="str">
        <f t="shared" ca="1" si="42"/>
        <v/>
      </c>
      <c r="AV27" s="709" t="str">
        <f t="shared" ca="1" si="43"/>
        <v/>
      </c>
      <c r="AW27" s="709" t="str">
        <f t="shared" ca="1" si="44"/>
        <v/>
      </c>
      <c r="AX27" s="709" t="str">
        <f t="shared" ca="1" si="45"/>
        <v/>
      </c>
      <c r="AY27" s="709" t="str">
        <f t="shared" ca="1" si="46"/>
        <v/>
      </c>
      <c r="AZ27" s="709" t="str">
        <f t="shared" ca="1" si="47"/>
        <v/>
      </c>
      <c r="BA27" s="709" t="str">
        <f t="shared" ca="1" si="48"/>
        <v/>
      </c>
      <c r="BB27" s="709" t="str">
        <f t="shared" ca="1" si="49"/>
        <v/>
      </c>
      <c r="BC27" s="709" t="str">
        <f t="shared" ca="1" si="50"/>
        <v/>
      </c>
      <c r="BD27" s="709" t="str">
        <f t="shared" ca="1" si="51"/>
        <v/>
      </c>
      <c r="BE27" s="709" t="str">
        <f t="shared" ca="1" si="52"/>
        <v/>
      </c>
      <c r="BF27" s="709" t="str">
        <f t="shared" ca="1" si="53"/>
        <v/>
      </c>
      <c r="BG27" s="709" t="str">
        <f t="shared" ca="1" si="54"/>
        <v/>
      </c>
      <c r="BH27" s="709" t="str">
        <f t="shared" ca="1" si="55"/>
        <v/>
      </c>
      <c r="BI27" s="709" t="str">
        <f t="shared" ca="1" si="55"/>
        <v/>
      </c>
      <c r="BJ27" s="709" t="str">
        <f t="shared" ca="1" si="55"/>
        <v/>
      </c>
      <c r="BK27" s="709" t="str">
        <f t="shared" ref="BK27:BM27" ca="1" si="67">IF($O27&lt;=$E$11,IF(COLUMN()&lt;16+1,"",OFFSET(BK26,0,-1,1,1)),"")</f>
        <v/>
      </c>
      <c r="BL27" s="709" t="str">
        <f t="shared" ca="1" si="67"/>
        <v/>
      </c>
      <c r="BM27" s="709" t="str">
        <f t="shared" ca="1" si="67"/>
        <v/>
      </c>
      <c r="BN27" s="709" t="str">
        <f t="shared" ref="BN27" ca="1" si="68">IF($O27&lt;=$E$11,IF(COLUMN()&lt;16+1,"",OFFSET(BN26,0,-1,1,1)),"")</f>
        <v/>
      </c>
    </row>
    <row r="28" spans="2:66" ht="14" customHeight="1" x14ac:dyDescent="0.15">
      <c r="C28" s="693">
        <f t="shared" si="0"/>
        <v>25</v>
      </c>
      <c r="D28" s="694">
        <f t="shared" si="4"/>
        <v>10</v>
      </c>
      <c r="E28" s="695">
        <f t="shared" si="1"/>
        <v>2</v>
      </c>
      <c r="F28" s="691">
        <f t="shared" si="10"/>
        <v>10</v>
      </c>
      <c r="G28" s="696" t="str" cm="1">
        <f t="array" ref="G28">_xlfn.IFS(J28&lt;=0.3,"NAO",AND(J28&lt;0.5,J28&gt;0.3),"Macro",J28&gt;=0.5,"NAO")</f>
        <v>NAO</v>
      </c>
      <c r="H28" s="694">
        <f t="shared" si="2"/>
        <v>68</v>
      </c>
      <c r="I28" s="690">
        <f t="shared" si="11"/>
        <v>95</v>
      </c>
      <c r="J28" s="47">
        <f t="shared" si="3"/>
        <v>0.6470588235294118</v>
      </c>
      <c r="K28" s="692" t="str">
        <f t="shared" si="5"/>
        <v/>
      </c>
      <c r="O28" s="710">
        <v>8</v>
      </c>
      <c r="P28" s="709" t="str">
        <f t="shared" ca="1" si="58"/>
        <v/>
      </c>
      <c r="Q28" s="709" t="str">
        <f t="shared" ca="1" si="12"/>
        <v/>
      </c>
      <c r="R28" s="709" t="str">
        <f t="shared" ca="1" si="13"/>
        <v/>
      </c>
      <c r="S28" s="709" t="str">
        <f t="shared" ca="1" si="14"/>
        <v/>
      </c>
      <c r="T28" s="709" t="str">
        <f t="shared" ca="1" si="15"/>
        <v/>
      </c>
      <c r="U28" s="709" t="str">
        <f t="shared" ca="1" si="16"/>
        <v/>
      </c>
      <c r="V28" s="709" t="str">
        <f t="shared" ca="1" si="17"/>
        <v/>
      </c>
      <c r="W28" s="709" t="str">
        <f t="shared" ca="1" si="18"/>
        <v/>
      </c>
      <c r="X28" s="709" t="str">
        <f t="shared" ca="1" si="19"/>
        <v/>
      </c>
      <c r="Y28" s="709" t="str">
        <f t="shared" ca="1" si="20"/>
        <v/>
      </c>
      <c r="Z28" s="709" t="str">
        <f t="shared" ca="1" si="21"/>
        <v/>
      </c>
      <c r="AA28" s="709" t="str">
        <f t="shared" ca="1" si="22"/>
        <v/>
      </c>
      <c r="AB28" s="709" t="str">
        <f t="shared" ca="1" si="23"/>
        <v/>
      </c>
      <c r="AC28" s="709" t="str">
        <f t="shared" ca="1" si="24"/>
        <v/>
      </c>
      <c r="AD28" s="709" t="str">
        <f t="shared" ca="1" si="25"/>
        <v/>
      </c>
      <c r="AE28" s="709" t="str">
        <f t="shared" ca="1" si="26"/>
        <v/>
      </c>
      <c r="AF28" s="709" t="str">
        <f t="shared" ca="1" si="27"/>
        <v/>
      </c>
      <c r="AG28" s="709" t="str">
        <f t="shared" ca="1" si="28"/>
        <v/>
      </c>
      <c r="AH28" s="709" t="str">
        <f t="shared" ca="1" si="29"/>
        <v/>
      </c>
      <c r="AI28" s="709" t="str">
        <f t="shared" ca="1" si="30"/>
        <v/>
      </c>
      <c r="AJ28" s="709" t="str">
        <f t="shared" ca="1" si="31"/>
        <v/>
      </c>
      <c r="AK28" s="709" t="str">
        <f t="shared" ca="1" si="32"/>
        <v/>
      </c>
      <c r="AL28" s="709" t="str">
        <f t="shared" ca="1" si="33"/>
        <v/>
      </c>
      <c r="AM28" s="709" t="str">
        <f t="shared" ca="1" si="34"/>
        <v/>
      </c>
      <c r="AN28" s="709" t="str">
        <f t="shared" ca="1" si="35"/>
        <v/>
      </c>
      <c r="AO28" s="709" t="str">
        <f t="shared" ca="1" si="36"/>
        <v/>
      </c>
      <c r="AP28" s="709" t="str">
        <f t="shared" ca="1" si="37"/>
        <v/>
      </c>
      <c r="AQ28" s="709" t="str">
        <f t="shared" ca="1" si="38"/>
        <v/>
      </c>
      <c r="AR28" s="709" t="str">
        <f t="shared" ca="1" si="39"/>
        <v/>
      </c>
      <c r="AS28" s="709" t="str">
        <f t="shared" ca="1" si="40"/>
        <v/>
      </c>
      <c r="AT28" s="709" t="str">
        <f t="shared" ca="1" si="41"/>
        <v/>
      </c>
      <c r="AU28" s="709" t="str">
        <f t="shared" ca="1" si="42"/>
        <v/>
      </c>
      <c r="AV28" s="709" t="str">
        <f t="shared" ca="1" si="43"/>
        <v/>
      </c>
      <c r="AW28" s="709" t="str">
        <f t="shared" ca="1" si="44"/>
        <v/>
      </c>
      <c r="AX28" s="709" t="str">
        <f t="shared" ca="1" si="45"/>
        <v/>
      </c>
      <c r="AY28" s="709" t="str">
        <f t="shared" ca="1" si="46"/>
        <v/>
      </c>
      <c r="AZ28" s="709" t="str">
        <f t="shared" ca="1" si="47"/>
        <v/>
      </c>
      <c r="BA28" s="709" t="str">
        <f t="shared" ca="1" si="48"/>
        <v/>
      </c>
      <c r="BB28" s="709" t="str">
        <f t="shared" ca="1" si="49"/>
        <v/>
      </c>
      <c r="BC28" s="709" t="str">
        <f t="shared" ca="1" si="50"/>
        <v/>
      </c>
      <c r="BD28" s="709" t="str">
        <f t="shared" ca="1" si="51"/>
        <v/>
      </c>
      <c r="BE28" s="709" t="str">
        <f t="shared" ca="1" si="52"/>
        <v/>
      </c>
      <c r="BF28" s="709" t="str">
        <f t="shared" ca="1" si="53"/>
        <v/>
      </c>
      <c r="BG28" s="709" t="str">
        <f t="shared" ca="1" si="54"/>
        <v/>
      </c>
      <c r="BH28" s="709" t="str">
        <f t="shared" ca="1" si="55"/>
        <v/>
      </c>
      <c r="BI28" s="709" t="str">
        <f t="shared" ca="1" si="55"/>
        <v/>
      </c>
      <c r="BJ28" s="709" t="str">
        <f t="shared" ca="1" si="55"/>
        <v/>
      </c>
      <c r="BK28" s="709" t="str">
        <f t="shared" ref="BK28:BM28" ca="1" si="69">IF($O28&lt;=$E$11,IF(COLUMN()&lt;16+1,"",OFFSET(BK27,0,-1,1,1)),"")</f>
        <v/>
      </c>
      <c r="BL28" s="709" t="str">
        <f t="shared" ca="1" si="69"/>
        <v/>
      </c>
      <c r="BM28" s="709" t="str">
        <f t="shared" ca="1" si="69"/>
        <v/>
      </c>
      <c r="BN28" s="709" t="str">
        <f t="shared" ref="BN28" ca="1" si="70">IF($O28&lt;=$E$11,IF(COLUMN()&lt;16+1,"",OFFSET(BN27,0,-1,1,1)),"")</f>
        <v/>
      </c>
    </row>
    <row r="29" spans="2:66" ht="14" customHeight="1" x14ac:dyDescent="0.15">
      <c r="C29" s="693">
        <f t="shared" si="0"/>
        <v>25</v>
      </c>
      <c r="D29" s="694">
        <f t="shared" si="4"/>
        <v>11</v>
      </c>
      <c r="E29" s="695">
        <f t="shared" si="1"/>
        <v>2</v>
      </c>
      <c r="F29" s="691">
        <f t="shared" si="10"/>
        <v>10</v>
      </c>
      <c r="G29" s="696" t="str" cm="1">
        <f t="array" ref="G29">_xlfn.IFS(J29&lt;=0.3,"NAO",AND(J29&lt;0.5,J29&gt;0.3),"Macro",J29&gt;=0.5,"NAO")</f>
        <v>NAO</v>
      </c>
      <c r="H29" s="694">
        <f t="shared" si="2"/>
        <v>70</v>
      </c>
      <c r="I29" s="690">
        <f t="shared" si="11"/>
        <v>100</v>
      </c>
      <c r="J29" s="47">
        <f t="shared" si="3"/>
        <v>0.62857142857142856</v>
      </c>
      <c r="K29" s="692" t="str">
        <f t="shared" si="5"/>
        <v/>
      </c>
      <c r="O29" s="708">
        <v>9</v>
      </c>
      <c r="P29" s="709" t="str">
        <f t="shared" ca="1" si="58"/>
        <v/>
      </c>
      <c r="Q29" s="709" t="str">
        <f t="shared" ca="1" si="12"/>
        <v/>
      </c>
      <c r="R29" s="709" t="str">
        <f t="shared" ca="1" si="13"/>
        <v/>
      </c>
      <c r="S29" s="709" t="str">
        <f t="shared" ca="1" si="14"/>
        <v/>
      </c>
      <c r="T29" s="709" t="str">
        <f t="shared" ca="1" si="15"/>
        <v/>
      </c>
      <c r="U29" s="709" t="str">
        <f t="shared" ca="1" si="16"/>
        <v/>
      </c>
      <c r="V29" s="709" t="str">
        <f t="shared" ca="1" si="17"/>
        <v/>
      </c>
      <c r="W29" s="709" t="str">
        <f t="shared" ca="1" si="18"/>
        <v/>
      </c>
      <c r="X29" s="709" t="str">
        <f t="shared" ca="1" si="19"/>
        <v/>
      </c>
      <c r="Y29" s="709" t="str">
        <f t="shared" ca="1" si="20"/>
        <v/>
      </c>
      <c r="Z29" s="709" t="str">
        <f t="shared" ca="1" si="21"/>
        <v/>
      </c>
      <c r="AA29" s="709" t="str">
        <f t="shared" ca="1" si="22"/>
        <v/>
      </c>
      <c r="AB29" s="709" t="str">
        <f t="shared" ca="1" si="23"/>
        <v/>
      </c>
      <c r="AC29" s="709" t="str">
        <f t="shared" ca="1" si="24"/>
        <v/>
      </c>
      <c r="AD29" s="709" t="str">
        <f t="shared" ca="1" si="25"/>
        <v/>
      </c>
      <c r="AE29" s="709" t="str">
        <f t="shared" ca="1" si="26"/>
        <v/>
      </c>
      <c r="AF29" s="709" t="str">
        <f t="shared" ca="1" si="27"/>
        <v/>
      </c>
      <c r="AG29" s="709" t="str">
        <f t="shared" ca="1" si="28"/>
        <v/>
      </c>
      <c r="AH29" s="709" t="str">
        <f t="shared" ca="1" si="29"/>
        <v/>
      </c>
      <c r="AI29" s="709" t="str">
        <f t="shared" ca="1" si="30"/>
        <v/>
      </c>
      <c r="AJ29" s="709" t="str">
        <f t="shared" ca="1" si="31"/>
        <v/>
      </c>
      <c r="AK29" s="709" t="str">
        <f t="shared" ca="1" si="32"/>
        <v/>
      </c>
      <c r="AL29" s="709" t="str">
        <f t="shared" ca="1" si="33"/>
        <v/>
      </c>
      <c r="AM29" s="709" t="str">
        <f t="shared" ca="1" si="34"/>
        <v/>
      </c>
      <c r="AN29" s="709" t="str">
        <f t="shared" ca="1" si="35"/>
        <v/>
      </c>
      <c r="AO29" s="709" t="str">
        <f t="shared" ca="1" si="36"/>
        <v/>
      </c>
      <c r="AP29" s="709" t="str">
        <f t="shared" ca="1" si="37"/>
        <v/>
      </c>
      <c r="AQ29" s="709" t="str">
        <f t="shared" ca="1" si="38"/>
        <v/>
      </c>
      <c r="AR29" s="709" t="str">
        <f t="shared" ca="1" si="39"/>
        <v/>
      </c>
      <c r="AS29" s="709" t="str">
        <f t="shared" ca="1" si="40"/>
        <v/>
      </c>
      <c r="AT29" s="709" t="str">
        <f t="shared" ca="1" si="41"/>
        <v/>
      </c>
      <c r="AU29" s="709" t="str">
        <f t="shared" ca="1" si="42"/>
        <v/>
      </c>
      <c r="AV29" s="709" t="str">
        <f t="shared" ca="1" si="43"/>
        <v/>
      </c>
      <c r="AW29" s="709" t="str">
        <f t="shared" ca="1" si="44"/>
        <v/>
      </c>
      <c r="AX29" s="709" t="str">
        <f t="shared" ca="1" si="45"/>
        <v/>
      </c>
      <c r="AY29" s="709" t="str">
        <f t="shared" ca="1" si="46"/>
        <v/>
      </c>
      <c r="AZ29" s="709" t="str">
        <f t="shared" ca="1" si="47"/>
        <v/>
      </c>
      <c r="BA29" s="709" t="str">
        <f t="shared" ca="1" si="48"/>
        <v/>
      </c>
      <c r="BB29" s="709" t="str">
        <f t="shared" ca="1" si="49"/>
        <v/>
      </c>
      <c r="BC29" s="709" t="str">
        <f t="shared" ca="1" si="50"/>
        <v/>
      </c>
      <c r="BD29" s="709" t="str">
        <f t="shared" ca="1" si="51"/>
        <v/>
      </c>
      <c r="BE29" s="709" t="str">
        <f t="shared" ca="1" si="52"/>
        <v/>
      </c>
      <c r="BF29" s="709" t="str">
        <f t="shared" ca="1" si="53"/>
        <v/>
      </c>
      <c r="BG29" s="709" t="str">
        <f t="shared" ca="1" si="54"/>
        <v/>
      </c>
      <c r="BH29" s="709" t="str">
        <f t="shared" ca="1" si="55"/>
        <v/>
      </c>
      <c r="BI29" s="709" t="str">
        <f t="shared" ca="1" si="55"/>
        <v/>
      </c>
      <c r="BJ29" s="709" t="str">
        <f t="shared" ca="1" si="55"/>
        <v/>
      </c>
      <c r="BK29" s="709" t="str">
        <f t="shared" ref="BK29:BM29" ca="1" si="71">IF($O29&lt;=$E$11,IF(COLUMN()&lt;16+1,"",OFFSET(BK28,0,-1,1,1)),"")</f>
        <v/>
      </c>
      <c r="BL29" s="709" t="str">
        <f t="shared" ca="1" si="71"/>
        <v/>
      </c>
      <c r="BM29" s="709" t="str">
        <f t="shared" ca="1" si="71"/>
        <v/>
      </c>
      <c r="BN29" s="709" t="str">
        <f t="shared" ref="BN29" ca="1" si="72">IF($O29&lt;=$E$11,IF(COLUMN()&lt;16+1,"",OFFSET(BN28,0,-1,1,1)),"")</f>
        <v/>
      </c>
    </row>
    <row r="30" spans="2:66" ht="14" customHeight="1" x14ac:dyDescent="0.15">
      <c r="C30" s="693">
        <f t="shared" si="0"/>
        <v>25</v>
      </c>
      <c r="D30" s="694">
        <f t="shared" si="4"/>
        <v>12</v>
      </c>
      <c r="E30" s="695">
        <f t="shared" si="1"/>
        <v>2</v>
      </c>
      <c r="F30" s="691">
        <f t="shared" si="10"/>
        <v>10</v>
      </c>
      <c r="G30" s="696" t="str" cm="1">
        <f t="array" ref="G30">_xlfn.IFS(J30&lt;=0.3,"NAO",AND(J30&lt;0.5,J30&gt;0.3),"Macro",J30&gt;=0.5,"NAO")</f>
        <v>NAO</v>
      </c>
      <c r="H30" s="694">
        <f t="shared" si="2"/>
        <v>72</v>
      </c>
      <c r="I30" s="690">
        <f t="shared" si="11"/>
        <v>105</v>
      </c>
      <c r="J30" s="47">
        <f t="shared" si="3"/>
        <v>0.61111111111111116</v>
      </c>
      <c r="K30" s="692" t="str">
        <f t="shared" si="5"/>
        <v/>
      </c>
      <c r="O30" s="710">
        <v>10</v>
      </c>
      <c r="P30" s="709" t="str">
        <f t="shared" ca="1" si="58"/>
        <v/>
      </c>
      <c r="Q30" s="709" t="str">
        <f t="shared" ca="1" si="12"/>
        <v/>
      </c>
      <c r="R30" s="709" t="str">
        <f t="shared" ca="1" si="13"/>
        <v/>
      </c>
      <c r="S30" s="709" t="str">
        <f t="shared" ca="1" si="14"/>
        <v/>
      </c>
      <c r="T30" s="709" t="str">
        <f t="shared" ca="1" si="15"/>
        <v/>
      </c>
      <c r="U30" s="709" t="str">
        <f t="shared" ca="1" si="16"/>
        <v/>
      </c>
      <c r="V30" s="709" t="str">
        <f t="shared" ca="1" si="17"/>
        <v/>
      </c>
      <c r="W30" s="709" t="str">
        <f t="shared" ca="1" si="18"/>
        <v/>
      </c>
      <c r="X30" s="709" t="str">
        <f t="shared" ca="1" si="19"/>
        <v/>
      </c>
      <c r="Y30" s="709" t="str">
        <f t="shared" ca="1" si="20"/>
        <v/>
      </c>
      <c r="Z30" s="709" t="str">
        <f t="shared" ca="1" si="21"/>
        <v/>
      </c>
      <c r="AA30" s="709" t="str">
        <f t="shared" ca="1" si="22"/>
        <v/>
      </c>
      <c r="AB30" s="709" t="str">
        <f t="shared" ca="1" si="23"/>
        <v/>
      </c>
      <c r="AC30" s="709" t="str">
        <f t="shared" ca="1" si="24"/>
        <v/>
      </c>
      <c r="AD30" s="709" t="str">
        <f t="shared" ca="1" si="25"/>
        <v/>
      </c>
      <c r="AE30" s="709" t="str">
        <f t="shared" ca="1" si="26"/>
        <v/>
      </c>
      <c r="AF30" s="709" t="str">
        <f t="shared" ca="1" si="27"/>
        <v/>
      </c>
      <c r="AG30" s="709" t="str">
        <f t="shared" ca="1" si="28"/>
        <v/>
      </c>
      <c r="AH30" s="709" t="str">
        <f t="shared" ca="1" si="29"/>
        <v/>
      </c>
      <c r="AI30" s="709" t="str">
        <f t="shared" ca="1" si="30"/>
        <v/>
      </c>
      <c r="AJ30" s="709" t="str">
        <f t="shared" ca="1" si="31"/>
        <v/>
      </c>
      <c r="AK30" s="709" t="str">
        <f t="shared" ca="1" si="32"/>
        <v/>
      </c>
      <c r="AL30" s="709" t="str">
        <f t="shared" ca="1" si="33"/>
        <v/>
      </c>
      <c r="AM30" s="709" t="str">
        <f t="shared" ca="1" si="34"/>
        <v/>
      </c>
      <c r="AN30" s="709" t="str">
        <f t="shared" ca="1" si="35"/>
        <v/>
      </c>
      <c r="AO30" s="709" t="str">
        <f t="shared" ca="1" si="36"/>
        <v/>
      </c>
      <c r="AP30" s="709" t="str">
        <f t="shared" ca="1" si="37"/>
        <v/>
      </c>
      <c r="AQ30" s="709" t="str">
        <f t="shared" ca="1" si="38"/>
        <v/>
      </c>
      <c r="AR30" s="709" t="str">
        <f t="shared" ca="1" si="39"/>
        <v/>
      </c>
      <c r="AS30" s="709" t="str">
        <f t="shared" ca="1" si="40"/>
        <v/>
      </c>
      <c r="AT30" s="709" t="str">
        <f t="shared" ca="1" si="41"/>
        <v/>
      </c>
      <c r="AU30" s="709" t="str">
        <f t="shared" ca="1" si="42"/>
        <v/>
      </c>
      <c r="AV30" s="709" t="str">
        <f t="shared" ca="1" si="43"/>
        <v/>
      </c>
      <c r="AW30" s="709" t="str">
        <f t="shared" ca="1" si="44"/>
        <v/>
      </c>
      <c r="AX30" s="709" t="str">
        <f t="shared" ca="1" si="45"/>
        <v/>
      </c>
      <c r="AY30" s="709" t="str">
        <f t="shared" ca="1" si="46"/>
        <v/>
      </c>
      <c r="AZ30" s="709" t="str">
        <f t="shared" ca="1" si="47"/>
        <v/>
      </c>
      <c r="BA30" s="709" t="str">
        <f t="shared" ca="1" si="48"/>
        <v/>
      </c>
      <c r="BB30" s="709" t="str">
        <f t="shared" ca="1" si="49"/>
        <v/>
      </c>
      <c r="BC30" s="709" t="str">
        <f t="shared" ca="1" si="50"/>
        <v/>
      </c>
      <c r="BD30" s="709" t="str">
        <f t="shared" ca="1" si="51"/>
        <v/>
      </c>
      <c r="BE30" s="709" t="str">
        <f t="shared" ca="1" si="52"/>
        <v/>
      </c>
      <c r="BF30" s="709" t="str">
        <f t="shared" ca="1" si="53"/>
        <v/>
      </c>
      <c r="BG30" s="709" t="str">
        <f t="shared" ca="1" si="54"/>
        <v/>
      </c>
      <c r="BH30" s="709" t="str">
        <f t="shared" ca="1" si="55"/>
        <v/>
      </c>
      <c r="BI30" s="709" t="str">
        <f t="shared" ca="1" si="55"/>
        <v/>
      </c>
      <c r="BJ30" s="709" t="str">
        <f t="shared" ca="1" si="55"/>
        <v/>
      </c>
      <c r="BK30" s="709" t="str">
        <f t="shared" ref="BK30:BM30" ca="1" si="73">IF($O30&lt;=$E$11,IF(COLUMN()&lt;16+1,"",OFFSET(BK29,0,-1,1,1)),"")</f>
        <v/>
      </c>
      <c r="BL30" s="709" t="str">
        <f t="shared" ca="1" si="73"/>
        <v/>
      </c>
      <c r="BM30" s="709" t="str">
        <f t="shared" ca="1" si="73"/>
        <v/>
      </c>
      <c r="BN30" s="709" t="str">
        <f t="shared" ref="BN30" ca="1" si="74">IF($O30&lt;=$E$11,IF(COLUMN()&lt;16+1,"",OFFSET(BN29,0,-1,1,1)),"")</f>
        <v/>
      </c>
    </row>
    <row r="31" spans="2:66" ht="14" customHeight="1" x14ac:dyDescent="0.15">
      <c r="C31" s="693">
        <f t="shared" si="0"/>
        <v>25</v>
      </c>
      <c r="D31" s="694">
        <f t="shared" si="4"/>
        <v>13</v>
      </c>
      <c r="E31" s="695">
        <f t="shared" si="1"/>
        <v>2</v>
      </c>
      <c r="F31" s="691">
        <f t="shared" si="10"/>
        <v>10</v>
      </c>
      <c r="G31" s="696" t="str" cm="1">
        <f t="array" ref="G31">_xlfn.IFS(J31&lt;=0.3,"NAO",AND(J31&lt;0.5,J31&gt;0.3),"Macro",J31&gt;=0.5,"NAO")</f>
        <v>NAO</v>
      </c>
      <c r="H31" s="694">
        <f t="shared" si="2"/>
        <v>74</v>
      </c>
      <c r="I31" s="690">
        <f t="shared" si="11"/>
        <v>110</v>
      </c>
      <c r="J31" s="47">
        <f t="shared" si="3"/>
        <v>0.59459459459459463</v>
      </c>
      <c r="K31" s="692" t="str">
        <f t="shared" si="5"/>
        <v/>
      </c>
      <c r="O31" s="708">
        <v>11</v>
      </c>
      <c r="P31" s="709" t="str">
        <f t="shared" ca="1" si="58"/>
        <v/>
      </c>
      <c r="Q31" s="709" t="str">
        <f t="shared" ca="1" si="12"/>
        <v/>
      </c>
      <c r="R31" s="709" t="str">
        <f t="shared" ca="1" si="13"/>
        <v/>
      </c>
      <c r="S31" s="709" t="str">
        <f t="shared" ca="1" si="14"/>
        <v/>
      </c>
      <c r="T31" s="709" t="str">
        <f t="shared" ca="1" si="15"/>
        <v/>
      </c>
      <c r="U31" s="709" t="str">
        <f t="shared" ca="1" si="16"/>
        <v/>
      </c>
      <c r="V31" s="709" t="str">
        <f t="shared" ca="1" si="17"/>
        <v/>
      </c>
      <c r="W31" s="709" t="str">
        <f t="shared" ca="1" si="18"/>
        <v/>
      </c>
      <c r="X31" s="709" t="str">
        <f t="shared" ca="1" si="19"/>
        <v/>
      </c>
      <c r="Y31" s="709" t="str">
        <f t="shared" ca="1" si="20"/>
        <v/>
      </c>
      <c r="Z31" s="709" t="str">
        <f t="shared" ca="1" si="21"/>
        <v/>
      </c>
      <c r="AA31" s="709" t="str">
        <f t="shared" ca="1" si="22"/>
        <v/>
      </c>
      <c r="AB31" s="709" t="str">
        <f t="shared" ca="1" si="23"/>
        <v/>
      </c>
      <c r="AC31" s="709" t="str">
        <f t="shared" ca="1" si="24"/>
        <v/>
      </c>
      <c r="AD31" s="709" t="str">
        <f t="shared" ca="1" si="25"/>
        <v/>
      </c>
      <c r="AE31" s="709" t="str">
        <f t="shared" ca="1" si="26"/>
        <v/>
      </c>
      <c r="AF31" s="709" t="str">
        <f t="shared" ca="1" si="27"/>
        <v/>
      </c>
      <c r="AG31" s="709" t="str">
        <f t="shared" ca="1" si="28"/>
        <v/>
      </c>
      <c r="AH31" s="709" t="str">
        <f t="shared" ca="1" si="29"/>
        <v/>
      </c>
      <c r="AI31" s="709" t="str">
        <f t="shared" ca="1" si="30"/>
        <v/>
      </c>
      <c r="AJ31" s="709" t="str">
        <f t="shared" ca="1" si="31"/>
        <v/>
      </c>
      <c r="AK31" s="709" t="str">
        <f t="shared" ca="1" si="32"/>
        <v/>
      </c>
      <c r="AL31" s="709" t="str">
        <f t="shared" ca="1" si="33"/>
        <v/>
      </c>
      <c r="AM31" s="709" t="str">
        <f t="shared" ca="1" si="34"/>
        <v/>
      </c>
      <c r="AN31" s="709" t="str">
        <f t="shared" ca="1" si="35"/>
        <v/>
      </c>
      <c r="AO31" s="709" t="str">
        <f t="shared" ca="1" si="36"/>
        <v/>
      </c>
      <c r="AP31" s="709" t="str">
        <f t="shared" ca="1" si="37"/>
        <v/>
      </c>
      <c r="AQ31" s="709" t="str">
        <f t="shared" ca="1" si="38"/>
        <v/>
      </c>
      <c r="AR31" s="709" t="str">
        <f t="shared" ca="1" si="39"/>
        <v/>
      </c>
      <c r="AS31" s="709" t="str">
        <f t="shared" ca="1" si="40"/>
        <v/>
      </c>
      <c r="AT31" s="709" t="str">
        <f t="shared" ca="1" si="41"/>
        <v/>
      </c>
      <c r="AU31" s="709" t="str">
        <f t="shared" ca="1" si="42"/>
        <v/>
      </c>
      <c r="AV31" s="709" t="str">
        <f t="shared" ca="1" si="43"/>
        <v/>
      </c>
      <c r="AW31" s="709" t="str">
        <f t="shared" ca="1" si="44"/>
        <v/>
      </c>
      <c r="AX31" s="709" t="str">
        <f t="shared" ca="1" si="45"/>
        <v/>
      </c>
      <c r="AY31" s="709" t="str">
        <f t="shared" ca="1" si="46"/>
        <v/>
      </c>
      <c r="AZ31" s="709" t="str">
        <f t="shared" ca="1" si="47"/>
        <v/>
      </c>
      <c r="BA31" s="709" t="str">
        <f t="shared" ca="1" si="48"/>
        <v/>
      </c>
      <c r="BB31" s="709" t="str">
        <f t="shared" ca="1" si="49"/>
        <v/>
      </c>
      <c r="BC31" s="709" t="str">
        <f t="shared" ca="1" si="50"/>
        <v/>
      </c>
      <c r="BD31" s="709" t="str">
        <f t="shared" ca="1" si="51"/>
        <v/>
      </c>
      <c r="BE31" s="709" t="str">
        <f t="shared" ca="1" si="52"/>
        <v/>
      </c>
      <c r="BF31" s="709" t="str">
        <f t="shared" ca="1" si="53"/>
        <v/>
      </c>
      <c r="BG31" s="709" t="str">
        <f t="shared" ca="1" si="54"/>
        <v/>
      </c>
      <c r="BH31" s="709" t="str">
        <f t="shared" ca="1" si="55"/>
        <v/>
      </c>
      <c r="BI31" s="709" t="str">
        <f t="shared" ca="1" si="55"/>
        <v/>
      </c>
      <c r="BJ31" s="709" t="str">
        <f t="shared" ca="1" si="55"/>
        <v/>
      </c>
      <c r="BK31" s="709" t="str">
        <f t="shared" ref="BK31:BM31" ca="1" si="75">IF($O31&lt;=$E$11,IF(COLUMN()&lt;16+1,"",OFFSET(BK30,0,-1,1,1)),"")</f>
        <v/>
      </c>
      <c r="BL31" s="709" t="str">
        <f t="shared" ca="1" si="75"/>
        <v/>
      </c>
      <c r="BM31" s="709" t="str">
        <f t="shared" ca="1" si="75"/>
        <v/>
      </c>
      <c r="BN31" s="709" t="str">
        <f t="shared" ref="BN31" ca="1" si="76">IF($O31&lt;=$E$11,IF(COLUMN()&lt;16+1,"",OFFSET(BN30,0,-1,1,1)),"")</f>
        <v/>
      </c>
    </row>
    <row r="32" spans="2:66" ht="14" customHeight="1" x14ac:dyDescent="0.15">
      <c r="C32" s="693">
        <f t="shared" si="0"/>
        <v>25</v>
      </c>
      <c r="D32" s="694">
        <f t="shared" si="4"/>
        <v>14</v>
      </c>
      <c r="E32" s="695">
        <f t="shared" si="1"/>
        <v>2</v>
      </c>
      <c r="F32" s="691">
        <f t="shared" si="10"/>
        <v>10</v>
      </c>
      <c r="G32" s="696" t="str" cm="1">
        <f t="array" ref="G32">_xlfn.IFS(J32&lt;=0.3,"NAO",AND(J32&lt;0.5,J32&gt;0.3),"Macro",J32&gt;=0.5,"NAO")</f>
        <v>NAO</v>
      </c>
      <c r="H32" s="694">
        <f t="shared" si="2"/>
        <v>76</v>
      </c>
      <c r="I32" s="690">
        <f t="shared" si="11"/>
        <v>115</v>
      </c>
      <c r="J32" s="47">
        <f t="shared" si="3"/>
        <v>0.57894736842105265</v>
      </c>
      <c r="K32" s="692" t="str">
        <f t="shared" si="5"/>
        <v/>
      </c>
      <c r="O32" s="710">
        <v>12</v>
      </c>
      <c r="P32" s="709" t="str">
        <f t="shared" ca="1" si="58"/>
        <v/>
      </c>
      <c r="Q32" s="709" t="str">
        <f t="shared" ca="1" si="12"/>
        <v/>
      </c>
      <c r="R32" s="709" t="str">
        <f t="shared" ca="1" si="13"/>
        <v/>
      </c>
      <c r="S32" s="709" t="str">
        <f t="shared" ca="1" si="14"/>
        <v/>
      </c>
      <c r="T32" s="709" t="str">
        <f t="shared" ca="1" si="15"/>
        <v/>
      </c>
      <c r="U32" s="709" t="str">
        <f t="shared" ca="1" si="16"/>
        <v/>
      </c>
      <c r="V32" s="709" t="str">
        <f t="shared" ca="1" si="17"/>
        <v/>
      </c>
      <c r="W32" s="709" t="str">
        <f t="shared" ca="1" si="18"/>
        <v/>
      </c>
      <c r="X32" s="709" t="str">
        <f t="shared" ca="1" si="19"/>
        <v/>
      </c>
      <c r="Y32" s="709" t="str">
        <f t="shared" ca="1" si="20"/>
        <v/>
      </c>
      <c r="Z32" s="709" t="str">
        <f t="shared" ca="1" si="21"/>
        <v/>
      </c>
      <c r="AA32" s="709" t="str">
        <f t="shared" ca="1" si="22"/>
        <v/>
      </c>
      <c r="AB32" s="709" t="str">
        <f t="shared" ca="1" si="23"/>
        <v/>
      </c>
      <c r="AC32" s="709" t="str">
        <f t="shared" ca="1" si="24"/>
        <v/>
      </c>
      <c r="AD32" s="709" t="str">
        <f t="shared" ca="1" si="25"/>
        <v/>
      </c>
      <c r="AE32" s="709" t="str">
        <f t="shared" ca="1" si="26"/>
        <v/>
      </c>
      <c r="AF32" s="709" t="str">
        <f t="shared" ca="1" si="27"/>
        <v/>
      </c>
      <c r="AG32" s="709" t="str">
        <f t="shared" ca="1" si="28"/>
        <v/>
      </c>
      <c r="AH32" s="709" t="str">
        <f t="shared" ca="1" si="29"/>
        <v/>
      </c>
      <c r="AI32" s="709" t="str">
        <f t="shared" ca="1" si="30"/>
        <v/>
      </c>
      <c r="AJ32" s="709" t="str">
        <f t="shared" ca="1" si="31"/>
        <v/>
      </c>
      <c r="AK32" s="709" t="str">
        <f t="shared" ca="1" si="32"/>
        <v/>
      </c>
      <c r="AL32" s="709" t="str">
        <f t="shared" ca="1" si="33"/>
        <v/>
      </c>
      <c r="AM32" s="709" t="str">
        <f t="shared" ca="1" si="34"/>
        <v/>
      </c>
      <c r="AN32" s="709" t="str">
        <f t="shared" ca="1" si="35"/>
        <v/>
      </c>
      <c r="AO32" s="709" t="str">
        <f t="shared" ca="1" si="36"/>
        <v/>
      </c>
      <c r="AP32" s="709" t="str">
        <f t="shared" ca="1" si="37"/>
        <v/>
      </c>
      <c r="AQ32" s="709" t="str">
        <f t="shared" ca="1" si="38"/>
        <v/>
      </c>
      <c r="AR32" s="709" t="str">
        <f t="shared" ca="1" si="39"/>
        <v/>
      </c>
      <c r="AS32" s="709" t="str">
        <f t="shared" ca="1" si="40"/>
        <v/>
      </c>
      <c r="AT32" s="709" t="str">
        <f t="shared" ca="1" si="41"/>
        <v/>
      </c>
      <c r="AU32" s="709" t="str">
        <f t="shared" ca="1" si="42"/>
        <v/>
      </c>
      <c r="AV32" s="709" t="str">
        <f t="shared" ca="1" si="43"/>
        <v/>
      </c>
      <c r="AW32" s="709" t="str">
        <f t="shared" ca="1" si="44"/>
        <v/>
      </c>
      <c r="AX32" s="709" t="str">
        <f t="shared" ca="1" si="45"/>
        <v/>
      </c>
      <c r="AY32" s="709" t="str">
        <f t="shared" ca="1" si="46"/>
        <v/>
      </c>
      <c r="AZ32" s="709" t="str">
        <f t="shared" ca="1" si="47"/>
        <v/>
      </c>
      <c r="BA32" s="709" t="str">
        <f t="shared" ca="1" si="48"/>
        <v/>
      </c>
      <c r="BB32" s="709" t="str">
        <f t="shared" ca="1" si="49"/>
        <v/>
      </c>
      <c r="BC32" s="709" t="str">
        <f t="shared" ca="1" si="50"/>
        <v/>
      </c>
      <c r="BD32" s="709" t="str">
        <f t="shared" ca="1" si="51"/>
        <v/>
      </c>
      <c r="BE32" s="709" t="str">
        <f t="shared" ca="1" si="52"/>
        <v/>
      </c>
      <c r="BF32" s="709" t="str">
        <f t="shared" ca="1" si="53"/>
        <v/>
      </c>
      <c r="BG32" s="709" t="str">
        <f t="shared" ca="1" si="54"/>
        <v/>
      </c>
      <c r="BH32" s="709" t="str">
        <f t="shared" ca="1" si="55"/>
        <v/>
      </c>
      <c r="BI32" s="709" t="str">
        <f t="shared" ca="1" si="55"/>
        <v/>
      </c>
      <c r="BJ32" s="709" t="str">
        <f t="shared" ca="1" si="55"/>
        <v/>
      </c>
      <c r="BK32" s="709" t="str">
        <f t="shared" ref="BK32:BM32" ca="1" si="77">IF($O32&lt;=$E$11,IF(COLUMN()&lt;16+1,"",OFFSET(BK31,0,-1,1,1)),"")</f>
        <v/>
      </c>
      <c r="BL32" s="709" t="str">
        <f t="shared" ca="1" si="77"/>
        <v/>
      </c>
      <c r="BM32" s="709" t="str">
        <f t="shared" ca="1" si="77"/>
        <v/>
      </c>
      <c r="BN32" s="709" t="str">
        <f t="shared" ref="BN32" ca="1" si="78">IF($O32&lt;=$E$11,IF(COLUMN()&lt;16+1,"",OFFSET(BN31,0,-1,1,1)),"")</f>
        <v/>
      </c>
    </row>
    <row r="33" spans="3:66" ht="14" customHeight="1" x14ac:dyDescent="0.15">
      <c r="C33" s="693">
        <f t="shared" si="0"/>
        <v>25</v>
      </c>
      <c r="D33" s="694">
        <f t="shared" si="4"/>
        <v>15</v>
      </c>
      <c r="E33" s="695">
        <f t="shared" si="1"/>
        <v>2</v>
      </c>
      <c r="F33" s="691">
        <f t="shared" si="10"/>
        <v>10</v>
      </c>
      <c r="G33" s="696" t="str" cm="1">
        <f t="array" ref="G33">_xlfn.IFS(J33&lt;=0.3,"NAO",AND(J33&lt;0.5,J33&gt;0.3),"Macro",J33&gt;=0.5,"NAO")</f>
        <v>NAO</v>
      </c>
      <c r="H33" s="694">
        <f t="shared" si="2"/>
        <v>78</v>
      </c>
      <c r="I33" s="690">
        <f t="shared" si="11"/>
        <v>120</v>
      </c>
      <c r="J33" s="47">
        <f t="shared" si="3"/>
        <v>0.5641025641025641</v>
      </c>
      <c r="K33" s="692" t="str">
        <f t="shared" si="5"/>
        <v/>
      </c>
      <c r="O33" s="708">
        <v>13</v>
      </c>
      <c r="P33" s="709" t="str">
        <f t="shared" ca="1" si="58"/>
        <v/>
      </c>
      <c r="Q33" s="709" t="str">
        <f t="shared" ca="1" si="12"/>
        <v/>
      </c>
      <c r="R33" s="709" t="str">
        <f t="shared" ca="1" si="13"/>
        <v/>
      </c>
      <c r="S33" s="709" t="str">
        <f t="shared" ca="1" si="14"/>
        <v/>
      </c>
      <c r="T33" s="709" t="str">
        <f t="shared" ca="1" si="15"/>
        <v/>
      </c>
      <c r="U33" s="709" t="str">
        <f t="shared" ca="1" si="16"/>
        <v/>
      </c>
      <c r="V33" s="709" t="str">
        <f t="shared" ca="1" si="17"/>
        <v/>
      </c>
      <c r="W33" s="709" t="str">
        <f t="shared" ca="1" si="18"/>
        <v/>
      </c>
      <c r="X33" s="709" t="str">
        <f t="shared" ca="1" si="19"/>
        <v/>
      </c>
      <c r="Y33" s="709" t="str">
        <f t="shared" ca="1" si="20"/>
        <v/>
      </c>
      <c r="Z33" s="709" t="str">
        <f t="shared" ca="1" si="21"/>
        <v/>
      </c>
      <c r="AA33" s="709" t="str">
        <f t="shared" ca="1" si="22"/>
        <v/>
      </c>
      <c r="AB33" s="709" t="str">
        <f t="shared" ca="1" si="23"/>
        <v/>
      </c>
      <c r="AC33" s="709" t="str">
        <f t="shared" ca="1" si="24"/>
        <v/>
      </c>
      <c r="AD33" s="709" t="str">
        <f t="shared" ca="1" si="25"/>
        <v/>
      </c>
      <c r="AE33" s="709" t="str">
        <f t="shared" ca="1" si="26"/>
        <v/>
      </c>
      <c r="AF33" s="709" t="str">
        <f t="shared" ca="1" si="27"/>
        <v/>
      </c>
      <c r="AG33" s="709" t="str">
        <f t="shared" ca="1" si="28"/>
        <v/>
      </c>
      <c r="AH33" s="709" t="str">
        <f t="shared" ca="1" si="29"/>
        <v/>
      </c>
      <c r="AI33" s="709" t="str">
        <f t="shared" ca="1" si="30"/>
        <v/>
      </c>
      <c r="AJ33" s="709" t="str">
        <f t="shared" ca="1" si="31"/>
        <v/>
      </c>
      <c r="AK33" s="709" t="str">
        <f t="shared" ca="1" si="32"/>
        <v/>
      </c>
      <c r="AL33" s="709" t="str">
        <f t="shared" ca="1" si="33"/>
        <v/>
      </c>
      <c r="AM33" s="709" t="str">
        <f t="shared" ca="1" si="34"/>
        <v/>
      </c>
      <c r="AN33" s="709" t="str">
        <f t="shared" ca="1" si="35"/>
        <v/>
      </c>
      <c r="AO33" s="709" t="str">
        <f t="shared" ca="1" si="36"/>
        <v/>
      </c>
      <c r="AP33" s="709" t="str">
        <f t="shared" ca="1" si="37"/>
        <v/>
      </c>
      <c r="AQ33" s="709" t="str">
        <f t="shared" ca="1" si="38"/>
        <v/>
      </c>
      <c r="AR33" s="709" t="str">
        <f t="shared" ca="1" si="39"/>
        <v/>
      </c>
      <c r="AS33" s="709" t="str">
        <f t="shared" ca="1" si="40"/>
        <v/>
      </c>
      <c r="AT33" s="709" t="str">
        <f t="shared" ca="1" si="41"/>
        <v/>
      </c>
      <c r="AU33" s="709" t="str">
        <f t="shared" ca="1" si="42"/>
        <v/>
      </c>
      <c r="AV33" s="709" t="str">
        <f t="shared" ca="1" si="43"/>
        <v/>
      </c>
      <c r="AW33" s="709" t="str">
        <f t="shared" ca="1" si="44"/>
        <v/>
      </c>
      <c r="AX33" s="709" t="str">
        <f t="shared" ca="1" si="45"/>
        <v/>
      </c>
      <c r="AY33" s="709" t="str">
        <f t="shared" ca="1" si="46"/>
        <v/>
      </c>
      <c r="AZ33" s="709" t="str">
        <f t="shared" ca="1" si="47"/>
        <v/>
      </c>
      <c r="BA33" s="709" t="str">
        <f t="shared" ca="1" si="48"/>
        <v/>
      </c>
      <c r="BB33" s="709" t="str">
        <f t="shared" ca="1" si="49"/>
        <v/>
      </c>
      <c r="BC33" s="709" t="str">
        <f t="shared" ca="1" si="50"/>
        <v/>
      </c>
      <c r="BD33" s="709" t="str">
        <f t="shared" ca="1" si="51"/>
        <v/>
      </c>
      <c r="BE33" s="709" t="str">
        <f t="shared" ca="1" si="52"/>
        <v/>
      </c>
      <c r="BF33" s="709" t="str">
        <f t="shared" ca="1" si="53"/>
        <v/>
      </c>
      <c r="BG33" s="709" t="str">
        <f t="shared" ca="1" si="54"/>
        <v/>
      </c>
      <c r="BH33" s="709" t="str">
        <f t="shared" ca="1" si="55"/>
        <v/>
      </c>
      <c r="BI33" s="709" t="str">
        <f t="shared" ca="1" si="55"/>
        <v/>
      </c>
      <c r="BJ33" s="709" t="str">
        <f t="shared" ca="1" si="55"/>
        <v/>
      </c>
      <c r="BK33" s="709" t="str">
        <f t="shared" ref="BK33:BM33" ca="1" si="79">IF($O33&lt;=$E$11,IF(COLUMN()&lt;16+1,"",OFFSET(BK32,0,-1,1,1)),"")</f>
        <v/>
      </c>
      <c r="BL33" s="709" t="str">
        <f t="shared" ca="1" si="79"/>
        <v/>
      </c>
      <c r="BM33" s="709" t="str">
        <f t="shared" ca="1" si="79"/>
        <v/>
      </c>
      <c r="BN33" s="709" t="str">
        <f t="shared" ref="BN33" ca="1" si="80">IF($O33&lt;=$E$11,IF(COLUMN()&lt;16+1,"",OFFSET(BN32,0,-1,1,1)),"")</f>
        <v/>
      </c>
    </row>
    <row r="34" spans="3:66" ht="14" customHeight="1" x14ac:dyDescent="0.15">
      <c r="C34" s="693">
        <f t="shared" si="0"/>
        <v>25</v>
      </c>
      <c r="D34" s="694">
        <f t="shared" si="4"/>
        <v>16</v>
      </c>
      <c r="E34" s="695">
        <f t="shared" si="1"/>
        <v>2</v>
      </c>
      <c r="F34" s="691">
        <f t="shared" si="10"/>
        <v>10</v>
      </c>
      <c r="G34" s="696" t="str" cm="1">
        <f t="array" ref="G34">_xlfn.IFS(J34&lt;=0.3,"NAO",AND(J34&lt;0.5,J34&gt;0.3),"Macro",J34&gt;=0.5,"NAO")</f>
        <v>NAO</v>
      </c>
      <c r="H34" s="694">
        <f t="shared" si="2"/>
        <v>80</v>
      </c>
      <c r="I34" s="690">
        <f t="shared" si="11"/>
        <v>125</v>
      </c>
      <c r="J34" s="47">
        <f t="shared" si="3"/>
        <v>0.55000000000000004</v>
      </c>
      <c r="K34" s="692" t="str">
        <f t="shared" si="5"/>
        <v/>
      </c>
      <c r="O34" s="710">
        <v>14</v>
      </c>
      <c r="P34" s="709" t="str">
        <f t="shared" ca="1" si="58"/>
        <v/>
      </c>
      <c r="Q34" s="709" t="str">
        <f t="shared" ca="1" si="12"/>
        <v/>
      </c>
      <c r="R34" s="709" t="str">
        <f t="shared" ca="1" si="13"/>
        <v/>
      </c>
      <c r="S34" s="709" t="str">
        <f t="shared" ca="1" si="14"/>
        <v/>
      </c>
      <c r="T34" s="709" t="str">
        <f t="shared" ca="1" si="15"/>
        <v/>
      </c>
      <c r="U34" s="709" t="str">
        <f t="shared" ca="1" si="16"/>
        <v/>
      </c>
      <c r="V34" s="709" t="str">
        <f t="shared" ca="1" si="17"/>
        <v/>
      </c>
      <c r="W34" s="709" t="str">
        <f t="shared" ca="1" si="18"/>
        <v/>
      </c>
      <c r="X34" s="709" t="str">
        <f t="shared" ca="1" si="19"/>
        <v/>
      </c>
      <c r="Y34" s="709" t="str">
        <f t="shared" ca="1" si="20"/>
        <v/>
      </c>
      <c r="Z34" s="709" t="str">
        <f t="shared" ca="1" si="21"/>
        <v/>
      </c>
      <c r="AA34" s="709" t="str">
        <f t="shared" ca="1" si="22"/>
        <v/>
      </c>
      <c r="AB34" s="709" t="str">
        <f t="shared" ca="1" si="23"/>
        <v/>
      </c>
      <c r="AC34" s="709" t="str">
        <f t="shared" ca="1" si="24"/>
        <v/>
      </c>
      <c r="AD34" s="709" t="str">
        <f t="shared" ca="1" si="25"/>
        <v/>
      </c>
      <c r="AE34" s="709" t="str">
        <f t="shared" ca="1" si="26"/>
        <v/>
      </c>
      <c r="AF34" s="709" t="str">
        <f t="shared" ca="1" si="27"/>
        <v/>
      </c>
      <c r="AG34" s="709" t="str">
        <f t="shared" ca="1" si="28"/>
        <v/>
      </c>
      <c r="AH34" s="709" t="str">
        <f t="shared" ca="1" si="29"/>
        <v/>
      </c>
      <c r="AI34" s="709" t="str">
        <f t="shared" ca="1" si="30"/>
        <v/>
      </c>
      <c r="AJ34" s="709" t="str">
        <f t="shared" ca="1" si="31"/>
        <v/>
      </c>
      <c r="AK34" s="709" t="str">
        <f t="shared" ca="1" si="32"/>
        <v/>
      </c>
      <c r="AL34" s="709" t="str">
        <f t="shared" ca="1" si="33"/>
        <v/>
      </c>
      <c r="AM34" s="709" t="str">
        <f t="shared" ca="1" si="34"/>
        <v/>
      </c>
      <c r="AN34" s="709" t="str">
        <f t="shared" ca="1" si="35"/>
        <v/>
      </c>
      <c r="AO34" s="709" t="str">
        <f t="shared" ca="1" si="36"/>
        <v/>
      </c>
      <c r="AP34" s="709" t="str">
        <f t="shared" ca="1" si="37"/>
        <v/>
      </c>
      <c r="AQ34" s="709" t="str">
        <f t="shared" ca="1" si="38"/>
        <v/>
      </c>
      <c r="AR34" s="709" t="str">
        <f t="shared" ca="1" si="39"/>
        <v/>
      </c>
      <c r="AS34" s="709" t="str">
        <f t="shared" ca="1" si="40"/>
        <v/>
      </c>
      <c r="AT34" s="709" t="str">
        <f t="shared" ca="1" si="41"/>
        <v/>
      </c>
      <c r="AU34" s="709" t="str">
        <f t="shared" ca="1" si="42"/>
        <v/>
      </c>
      <c r="AV34" s="709" t="str">
        <f t="shared" ca="1" si="43"/>
        <v/>
      </c>
      <c r="AW34" s="709" t="str">
        <f t="shared" ca="1" si="44"/>
        <v/>
      </c>
      <c r="AX34" s="709" t="str">
        <f t="shared" ca="1" si="45"/>
        <v/>
      </c>
      <c r="AY34" s="709" t="str">
        <f t="shared" ca="1" si="46"/>
        <v/>
      </c>
      <c r="AZ34" s="709" t="str">
        <f t="shared" ca="1" si="47"/>
        <v/>
      </c>
      <c r="BA34" s="709" t="str">
        <f t="shared" ca="1" si="48"/>
        <v/>
      </c>
      <c r="BB34" s="709" t="str">
        <f t="shared" ca="1" si="49"/>
        <v/>
      </c>
      <c r="BC34" s="709" t="str">
        <f t="shared" ca="1" si="50"/>
        <v/>
      </c>
      <c r="BD34" s="709" t="str">
        <f t="shared" ca="1" si="51"/>
        <v/>
      </c>
      <c r="BE34" s="709" t="str">
        <f t="shared" ca="1" si="52"/>
        <v/>
      </c>
      <c r="BF34" s="709" t="str">
        <f t="shared" ca="1" si="53"/>
        <v/>
      </c>
      <c r="BG34" s="709" t="str">
        <f t="shared" ca="1" si="54"/>
        <v/>
      </c>
      <c r="BH34" s="709" t="str">
        <f t="shared" ca="1" si="55"/>
        <v/>
      </c>
      <c r="BI34" s="709" t="str">
        <f t="shared" ca="1" si="55"/>
        <v/>
      </c>
      <c r="BJ34" s="709" t="str">
        <f t="shared" ca="1" si="55"/>
        <v/>
      </c>
      <c r="BK34" s="709" t="str">
        <f t="shared" ref="BK34:BM34" ca="1" si="81">IF($O34&lt;=$E$11,IF(COLUMN()&lt;16+1,"",OFFSET(BK33,0,-1,1,1)),"")</f>
        <v/>
      </c>
      <c r="BL34" s="709" t="str">
        <f t="shared" ca="1" si="81"/>
        <v/>
      </c>
      <c r="BM34" s="709" t="str">
        <f t="shared" ca="1" si="81"/>
        <v/>
      </c>
      <c r="BN34" s="709" t="str">
        <f t="shared" ref="BN34" ca="1" si="82">IF($O34&lt;=$E$11,IF(COLUMN()&lt;16+1,"",OFFSET(BN33,0,-1,1,1)),"")</f>
        <v/>
      </c>
    </row>
    <row r="35" spans="3:66" ht="14" customHeight="1" x14ac:dyDescent="0.15">
      <c r="C35" s="693">
        <f t="shared" si="0"/>
        <v>25</v>
      </c>
      <c r="D35" s="694">
        <f t="shared" si="4"/>
        <v>17</v>
      </c>
      <c r="E35" s="695">
        <f t="shared" si="1"/>
        <v>2</v>
      </c>
      <c r="F35" s="691">
        <f t="shared" si="10"/>
        <v>10</v>
      </c>
      <c r="G35" s="696" t="str" cm="1">
        <f t="array" ref="G35">_xlfn.IFS(J35&lt;=0.3,"NAO",AND(J35&lt;0.5,J35&gt;0.3),"Macro",J35&gt;=0.5,"NAO")</f>
        <v>NAO</v>
      </c>
      <c r="H35" s="694">
        <f t="shared" si="2"/>
        <v>82</v>
      </c>
      <c r="I35" s="690">
        <f t="shared" si="11"/>
        <v>130</v>
      </c>
      <c r="J35" s="47">
        <f t="shared" si="3"/>
        <v>0.53658536585365857</v>
      </c>
      <c r="K35" s="692" t="str">
        <f t="shared" si="5"/>
        <v/>
      </c>
      <c r="O35" s="708">
        <v>15</v>
      </c>
      <c r="P35" s="709" t="str">
        <f t="shared" ca="1" si="58"/>
        <v/>
      </c>
      <c r="Q35" s="709" t="str">
        <f t="shared" ca="1" si="12"/>
        <v/>
      </c>
      <c r="R35" s="709" t="str">
        <f t="shared" ca="1" si="13"/>
        <v/>
      </c>
      <c r="S35" s="709" t="str">
        <f t="shared" ca="1" si="14"/>
        <v/>
      </c>
      <c r="T35" s="709" t="str">
        <f t="shared" ca="1" si="15"/>
        <v/>
      </c>
      <c r="U35" s="709" t="str">
        <f t="shared" ca="1" si="16"/>
        <v/>
      </c>
      <c r="V35" s="709" t="str">
        <f t="shared" ca="1" si="17"/>
        <v/>
      </c>
      <c r="W35" s="709" t="str">
        <f t="shared" ca="1" si="18"/>
        <v/>
      </c>
      <c r="X35" s="709" t="str">
        <f t="shared" ca="1" si="19"/>
        <v/>
      </c>
      <c r="Y35" s="709" t="str">
        <f t="shared" ca="1" si="20"/>
        <v/>
      </c>
      <c r="Z35" s="709" t="str">
        <f t="shared" ca="1" si="21"/>
        <v/>
      </c>
      <c r="AA35" s="709" t="str">
        <f t="shared" ca="1" si="22"/>
        <v/>
      </c>
      <c r="AB35" s="709" t="str">
        <f t="shared" ca="1" si="23"/>
        <v/>
      </c>
      <c r="AC35" s="709" t="str">
        <f t="shared" ca="1" si="24"/>
        <v/>
      </c>
      <c r="AD35" s="709" t="str">
        <f t="shared" ca="1" si="25"/>
        <v/>
      </c>
      <c r="AE35" s="709" t="str">
        <f t="shared" ca="1" si="26"/>
        <v/>
      </c>
      <c r="AF35" s="709" t="str">
        <f t="shared" ca="1" si="27"/>
        <v/>
      </c>
      <c r="AG35" s="709" t="str">
        <f t="shared" ca="1" si="28"/>
        <v/>
      </c>
      <c r="AH35" s="709" t="str">
        <f t="shared" ca="1" si="29"/>
        <v/>
      </c>
      <c r="AI35" s="709" t="str">
        <f t="shared" ca="1" si="30"/>
        <v/>
      </c>
      <c r="AJ35" s="709" t="str">
        <f t="shared" ca="1" si="31"/>
        <v/>
      </c>
      <c r="AK35" s="709" t="str">
        <f t="shared" ca="1" si="32"/>
        <v/>
      </c>
      <c r="AL35" s="709" t="str">
        <f t="shared" ca="1" si="33"/>
        <v/>
      </c>
      <c r="AM35" s="709" t="str">
        <f t="shared" ca="1" si="34"/>
        <v/>
      </c>
      <c r="AN35" s="709" t="str">
        <f t="shared" ca="1" si="35"/>
        <v/>
      </c>
      <c r="AO35" s="709" t="str">
        <f t="shared" ca="1" si="36"/>
        <v/>
      </c>
      <c r="AP35" s="709" t="str">
        <f t="shared" ca="1" si="37"/>
        <v/>
      </c>
      <c r="AQ35" s="709" t="str">
        <f t="shared" ca="1" si="38"/>
        <v/>
      </c>
      <c r="AR35" s="709" t="str">
        <f t="shared" ca="1" si="39"/>
        <v/>
      </c>
      <c r="AS35" s="709" t="str">
        <f t="shared" ca="1" si="40"/>
        <v/>
      </c>
      <c r="AT35" s="709" t="str">
        <f t="shared" ca="1" si="41"/>
        <v/>
      </c>
      <c r="AU35" s="709" t="str">
        <f t="shared" ca="1" si="42"/>
        <v/>
      </c>
      <c r="AV35" s="709" t="str">
        <f t="shared" ca="1" si="43"/>
        <v/>
      </c>
      <c r="AW35" s="709" t="str">
        <f t="shared" ca="1" si="44"/>
        <v/>
      </c>
      <c r="AX35" s="709" t="str">
        <f t="shared" ca="1" si="45"/>
        <v/>
      </c>
      <c r="AY35" s="709" t="str">
        <f t="shared" ca="1" si="46"/>
        <v/>
      </c>
      <c r="AZ35" s="709" t="str">
        <f t="shared" ca="1" si="47"/>
        <v/>
      </c>
      <c r="BA35" s="709" t="str">
        <f t="shared" ca="1" si="48"/>
        <v/>
      </c>
      <c r="BB35" s="709" t="str">
        <f t="shared" ca="1" si="49"/>
        <v/>
      </c>
      <c r="BC35" s="709" t="str">
        <f t="shared" ca="1" si="50"/>
        <v/>
      </c>
      <c r="BD35" s="709" t="str">
        <f t="shared" ca="1" si="51"/>
        <v/>
      </c>
      <c r="BE35" s="709" t="str">
        <f t="shared" ca="1" si="52"/>
        <v/>
      </c>
      <c r="BF35" s="709" t="str">
        <f t="shared" ca="1" si="53"/>
        <v/>
      </c>
      <c r="BG35" s="709" t="str">
        <f t="shared" ca="1" si="54"/>
        <v/>
      </c>
      <c r="BH35" s="709" t="str">
        <f t="shared" ca="1" si="55"/>
        <v/>
      </c>
      <c r="BI35" s="709" t="str">
        <f t="shared" ca="1" si="55"/>
        <v/>
      </c>
      <c r="BJ35" s="709" t="str">
        <f t="shared" ca="1" si="55"/>
        <v/>
      </c>
      <c r="BK35" s="709" t="str">
        <f t="shared" ref="BK35:BM35" ca="1" si="83">IF($O35&lt;=$E$11,IF(COLUMN()&lt;16+1,"",OFFSET(BK34,0,-1,1,1)),"")</f>
        <v/>
      </c>
      <c r="BL35" s="709" t="str">
        <f t="shared" ca="1" si="83"/>
        <v/>
      </c>
      <c r="BM35" s="709" t="str">
        <f t="shared" ca="1" si="83"/>
        <v/>
      </c>
      <c r="BN35" s="709" t="str">
        <f t="shared" ref="BN35" ca="1" si="84">IF($O35&lt;=$E$11,IF(COLUMN()&lt;16+1,"",OFFSET(BN34,0,-1,1,1)),"")</f>
        <v/>
      </c>
    </row>
    <row r="36" spans="3:66" ht="14" customHeight="1" x14ac:dyDescent="0.15">
      <c r="C36" s="693">
        <f t="shared" si="0"/>
        <v>25</v>
      </c>
      <c r="D36" s="694">
        <f t="shared" si="4"/>
        <v>18</v>
      </c>
      <c r="E36" s="695">
        <f t="shared" si="1"/>
        <v>2</v>
      </c>
      <c r="F36" s="691">
        <f t="shared" si="10"/>
        <v>10</v>
      </c>
      <c r="G36" s="696" t="str" cm="1">
        <f t="array" ref="G36">_xlfn.IFS(J36&lt;=0.3,"NAO",AND(J36&lt;0.5,J36&gt;0.3),"Macro",J36&gt;=0.5,"NAO")</f>
        <v>NAO</v>
      </c>
      <c r="H36" s="694">
        <f t="shared" si="2"/>
        <v>84</v>
      </c>
      <c r="I36" s="690">
        <f t="shared" si="11"/>
        <v>135</v>
      </c>
      <c r="J36" s="47">
        <f t="shared" si="3"/>
        <v>0.52380952380952384</v>
      </c>
      <c r="K36" s="692" t="str">
        <f t="shared" si="5"/>
        <v/>
      </c>
      <c r="O36" s="710">
        <v>16</v>
      </c>
      <c r="P36" s="709" t="str">
        <f t="shared" ca="1" si="58"/>
        <v/>
      </c>
      <c r="Q36" s="709" t="str">
        <f t="shared" ca="1" si="12"/>
        <v/>
      </c>
      <c r="R36" s="709" t="str">
        <f t="shared" ca="1" si="13"/>
        <v/>
      </c>
      <c r="S36" s="709" t="str">
        <f t="shared" ca="1" si="14"/>
        <v/>
      </c>
      <c r="T36" s="709" t="str">
        <f t="shared" ca="1" si="15"/>
        <v/>
      </c>
      <c r="U36" s="709" t="str">
        <f t="shared" ca="1" si="16"/>
        <v/>
      </c>
      <c r="V36" s="709" t="str">
        <f t="shared" ca="1" si="17"/>
        <v/>
      </c>
      <c r="W36" s="709" t="str">
        <f t="shared" ca="1" si="18"/>
        <v/>
      </c>
      <c r="X36" s="709" t="str">
        <f t="shared" ca="1" si="19"/>
        <v/>
      </c>
      <c r="Y36" s="709" t="str">
        <f t="shared" ca="1" si="20"/>
        <v/>
      </c>
      <c r="Z36" s="709" t="str">
        <f t="shared" ca="1" si="21"/>
        <v/>
      </c>
      <c r="AA36" s="709" t="str">
        <f t="shared" ca="1" si="22"/>
        <v/>
      </c>
      <c r="AB36" s="709" t="str">
        <f t="shared" ca="1" si="23"/>
        <v/>
      </c>
      <c r="AC36" s="709" t="str">
        <f t="shared" ca="1" si="24"/>
        <v/>
      </c>
      <c r="AD36" s="709" t="str">
        <f t="shared" ca="1" si="25"/>
        <v/>
      </c>
      <c r="AE36" s="709" t="str">
        <f t="shared" ca="1" si="26"/>
        <v/>
      </c>
      <c r="AF36" s="709" t="str">
        <f t="shared" ca="1" si="27"/>
        <v/>
      </c>
      <c r="AG36" s="709" t="str">
        <f t="shared" ca="1" si="28"/>
        <v/>
      </c>
      <c r="AH36" s="709" t="str">
        <f t="shared" ca="1" si="29"/>
        <v/>
      </c>
      <c r="AI36" s="709" t="str">
        <f t="shared" ca="1" si="30"/>
        <v/>
      </c>
      <c r="AJ36" s="709" t="str">
        <f t="shared" ca="1" si="31"/>
        <v/>
      </c>
      <c r="AK36" s="709" t="str">
        <f t="shared" ca="1" si="32"/>
        <v/>
      </c>
      <c r="AL36" s="709" t="str">
        <f t="shared" ca="1" si="33"/>
        <v/>
      </c>
      <c r="AM36" s="709" t="str">
        <f t="shared" ca="1" si="34"/>
        <v/>
      </c>
      <c r="AN36" s="709" t="str">
        <f t="shared" ca="1" si="35"/>
        <v/>
      </c>
      <c r="AO36" s="709" t="str">
        <f t="shared" ca="1" si="36"/>
        <v/>
      </c>
      <c r="AP36" s="709" t="str">
        <f t="shared" ca="1" si="37"/>
        <v/>
      </c>
      <c r="AQ36" s="709" t="str">
        <f t="shared" ca="1" si="38"/>
        <v/>
      </c>
      <c r="AR36" s="709" t="str">
        <f t="shared" ca="1" si="39"/>
        <v/>
      </c>
      <c r="AS36" s="709" t="str">
        <f t="shared" ca="1" si="40"/>
        <v/>
      </c>
      <c r="AT36" s="709" t="str">
        <f t="shared" ca="1" si="41"/>
        <v/>
      </c>
      <c r="AU36" s="709" t="str">
        <f t="shared" ca="1" si="42"/>
        <v/>
      </c>
      <c r="AV36" s="709" t="str">
        <f t="shared" ca="1" si="43"/>
        <v/>
      </c>
      <c r="AW36" s="709" t="str">
        <f t="shared" ca="1" si="44"/>
        <v/>
      </c>
      <c r="AX36" s="709" t="str">
        <f t="shared" ca="1" si="45"/>
        <v/>
      </c>
      <c r="AY36" s="709" t="str">
        <f t="shared" ca="1" si="46"/>
        <v/>
      </c>
      <c r="AZ36" s="709" t="str">
        <f t="shared" ca="1" si="47"/>
        <v/>
      </c>
      <c r="BA36" s="709" t="str">
        <f t="shared" ca="1" si="48"/>
        <v/>
      </c>
      <c r="BB36" s="709" t="str">
        <f t="shared" ca="1" si="49"/>
        <v/>
      </c>
      <c r="BC36" s="709" t="str">
        <f t="shared" ca="1" si="50"/>
        <v/>
      </c>
      <c r="BD36" s="709" t="str">
        <f t="shared" ca="1" si="51"/>
        <v/>
      </c>
      <c r="BE36" s="709" t="str">
        <f t="shared" ca="1" si="52"/>
        <v/>
      </c>
      <c r="BF36" s="709" t="str">
        <f t="shared" ca="1" si="53"/>
        <v/>
      </c>
      <c r="BG36" s="709" t="str">
        <f t="shared" ca="1" si="54"/>
        <v/>
      </c>
      <c r="BH36" s="709" t="str">
        <f t="shared" ca="1" si="55"/>
        <v/>
      </c>
      <c r="BI36" s="709" t="str">
        <f t="shared" ca="1" si="55"/>
        <v/>
      </c>
      <c r="BJ36" s="709" t="str">
        <f t="shared" ca="1" si="55"/>
        <v/>
      </c>
      <c r="BK36" s="709" t="str">
        <f t="shared" ref="BK36:BM36" ca="1" si="85">IF($O36&lt;=$E$11,IF(COLUMN()&lt;16+1,"",OFFSET(BK35,0,-1,1,1)),"")</f>
        <v/>
      </c>
      <c r="BL36" s="709" t="str">
        <f t="shared" ca="1" si="85"/>
        <v/>
      </c>
      <c r="BM36" s="709" t="str">
        <f t="shared" ca="1" si="85"/>
        <v/>
      </c>
      <c r="BN36" s="709" t="str">
        <f t="shared" ref="BN36" ca="1" si="86">IF($O36&lt;=$E$11,IF(COLUMN()&lt;16+1,"",OFFSET(BN35,0,-1,1,1)),"")</f>
        <v/>
      </c>
    </row>
    <row r="37" spans="3:66" ht="14" customHeight="1" x14ac:dyDescent="0.15">
      <c r="C37" s="693">
        <f t="shared" si="0"/>
        <v>25</v>
      </c>
      <c r="D37" s="694">
        <f t="shared" si="4"/>
        <v>19</v>
      </c>
      <c r="E37" s="695">
        <f t="shared" si="1"/>
        <v>2</v>
      </c>
      <c r="F37" s="691">
        <f t="shared" si="10"/>
        <v>10</v>
      </c>
      <c r="G37" s="696" t="str" cm="1">
        <f t="array" ref="G37">_xlfn.IFS(J37&lt;=0.3,"NAO",AND(J37&lt;0.5,J37&gt;0.3),"Macro",J37&gt;=0.5,"NAO")</f>
        <v>NAO</v>
      </c>
      <c r="H37" s="694">
        <f t="shared" si="2"/>
        <v>86</v>
      </c>
      <c r="I37" s="690">
        <f t="shared" si="11"/>
        <v>140</v>
      </c>
      <c r="J37" s="47">
        <f t="shared" si="3"/>
        <v>0.51162790697674421</v>
      </c>
      <c r="K37" s="692" t="str">
        <f t="shared" si="5"/>
        <v/>
      </c>
      <c r="O37" s="708">
        <v>17</v>
      </c>
      <c r="P37" s="709" t="str">
        <f t="shared" ca="1" si="58"/>
        <v/>
      </c>
      <c r="Q37" s="709" t="str">
        <f t="shared" ca="1" si="12"/>
        <v/>
      </c>
      <c r="R37" s="709" t="str">
        <f t="shared" ca="1" si="13"/>
        <v/>
      </c>
      <c r="S37" s="709" t="str">
        <f t="shared" ca="1" si="14"/>
        <v/>
      </c>
      <c r="T37" s="709" t="str">
        <f t="shared" ca="1" si="15"/>
        <v/>
      </c>
      <c r="U37" s="709" t="str">
        <f t="shared" ca="1" si="16"/>
        <v/>
      </c>
      <c r="V37" s="709" t="str">
        <f t="shared" ca="1" si="17"/>
        <v/>
      </c>
      <c r="W37" s="709" t="str">
        <f t="shared" ca="1" si="18"/>
        <v/>
      </c>
      <c r="X37" s="709" t="str">
        <f t="shared" ca="1" si="19"/>
        <v/>
      </c>
      <c r="Y37" s="709" t="str">
        <f t="shared" ca="1" si="20"/>
        <v/>
      </c>
      <c r="Z37" s="709" t="str">
        <f t="shared" ca="1" si="21"/>
        <v/>
      </c>
      <c r="AA37" s="709" t="str">
        <f t="shared" ca="1" si="22"/>
        <v/>
      </c>
      <c r="AB37" s="709" t="str">
        <f t="shared" ca="1" si="23"/>
        <v/>
      </c>
      <c r="AC37" s="709" t="str">
        <f t="shared" ca="1" si="24"/>
        <v/>
      </c>
      <c r="AD37" s="709" t="str">
        <f t="shared" ca="1" si="25"/>
        <v/>
      </c>
      <c r="AE37" s="709" t="str">
        <f t="shared" ca="1" si="26"/>
        <v/>
      </c>
      <c r="AF37" s="709" t="str">
        <f t="shared" ca="1" si="27"/>
        <v/>
      </c>
      <c r="AG37" s="709" t="str">
        <f t="shared" ca="1" si="28"/>
        <v/>
      </c>
      <c r="AH37" s="709" t="str">
        <f t="shared" ca="1" si="29"/>
        <v/>
      </c>
      <c r="AI37" s="709" t="str">
        <f t="shared" ca="1" si="30"/>
        <v/>
      </c>
      <c r="AJ37" s="709" t="str">
        <f t="shared" ca="1" si="31"/>
        <v/>
      </c>
      <c r="AK37" s="709" t="str">
        <f t="shared" ca="1" si="32"/>
        <v/>
      </c>
      <c r="AL37" s="709" t="str">
        <f t="shared" ca="1" si="33"/>
        <v/>
      </c>
      <c r="AM37" s="709" t="str">
        <f t="shared" ca="1" si="34"/>
        <v/>
      </c>
      <c r="AN37" s="709" t="str">
        <f t="shared" ca="1" si="35"/>
        <v/>
      </c>
      <c r="AO37" s="709" t="str">
        <f t="shared" ca="1" si="36"/>
        <v/>
      </c>
      <c r="AP37" s="709" t="str">
        <f t="shared" ca="1" si="37"/>
        <v/>
      </c>
      <c r="AQ37" s="709" t="str">
        <f t="shared" ca="1" si="38"/>
        <v/>
      </c>
      <c r="AR37" s="709" t="str">
        <f t="shared" ca="1" si="39"/>
        <v/>
      </c>
      <c r="AS37" s="709" t="str">
        <f t="shared" ca="1" si="40"/>
        <v/>
      </c>
      <c r="AT37" s="709" t="str">
        <f t="shared" ca="1" si="41"/>
        <v/>
      </c>
      <c r="AU37" s="709" t="str">
        <f t="shared" ca="1" si="42"/>
        <v/>
      </c>
      <c r="AV37" s="709" t="str">
        <f t="shared" ca="1" si="43"/>
        <v/>
      </c>
      <c r="AW37" s="709" t="str">
        <f t="shared" ca="1" si="44"/>
        <v/>
      </c>
      <c r="AX37" s="709" t="str">
        <f t="shared" ca="1" si="45"/>
        <v/>
      </c>
      <c r="AY37" s="709" t="str">
        <f t="shared" ca="1" si="46"/>
        <v/>
      </c>
      <c r="AZ37" s="709" t="str">
        <f t="shared" ca="1" si="47"/>
        <v/>
      </c>
      <c r="BA37" s="709" t="str">
        <f t="shared" ca="1" si="48"/>
        <v/>
      </c>
      <c r="BB37" s="709" t="str">
        <f t="shared" ca="1" si="49"/>
        <v/>
      </c>
      <c r="BC37" s="709" t="str">
        <f t="shared" ca="1" si="50"/>
        <v/>
      </c>
      <c r="BD37" s="709" t="str">
        <f t="shared" ca="1" si="51"/>
        <v/>
      </c>
      <c r="BE37" s="709" t="str">
        <f t="shared" ca="1" si="52"/>
        <v/>
      </c>
      <c r="BF37" s="709" t="str">
        <f t="shared" ca="1" si="53"/>
        <v/>
      </c>
      <c r="BG37" s="709" t="str">
        <f t="shared" ca="1" si="54"/>
        <v/>
      </c>
      <c r="BH37" s="709" t="str">
        <f t="shared" ca="1" si="55"/>
        <v/>
      </c>
      <c r="BI37" s="709" t="str">
        <f t="shared" ca="1" si="55"/>
        <v/>
      </c>
      <c r="BJ37" s="709" t="str">
        <f t="shared" ca="1" si="55"/>
        <v/>
      </c>
      <c r="BK37" s="709" t="str">
        <f t="shared" ref="BK37:BM37" ca="1" si="87">IF($O37&lt;=$E$11,IF(COLUMN()&lt;16+1,"",OFFSET(BK36,0,-1,1,1)),"")</f>
        <v/>
      </c>
      <c r="BL37" s="709" t="str">
        <f t="shared" ca="1" si="87"/>
        <v/>
      </c>
      <c r="BM37" s="709" t="str">
        <f t="shared" ca="1" si="87"/>
        <v/>
      </c>
      <c r="BN37" s="709" t="str">
        <f t="shared" ref="BN37" ca="1" si="88">IF($O37&lt;=$E$11,IF(COLUMN()&lt;16+1,"",OFFSET(BN36,0,-1,1,1)),"")</f>
        <v/>
      </c>
    </row>
    <row r="38" spans="3:66" ht="14" customHeight="1" x14ac:dyDescent="0.15">
      <c r="C38" s="693">
        <f t="shared" si="0"/>
        <v>25</v>
      </c>
      <c r="D38" s="694">
        <f t="shared" si="4"/>
        <v>20</v>
      </c>
      <c r="E38" s="695">
        <f t="shared" si="1"/>
        <v>1</v>
      </c>
      <c r="F38" s="691">
        <f t="shared" si="10"/>
        <v>5</v>
      </c>
      <c r="G38" s="696" t="str" cm="1">
        <f t="array" ref="G38">_xlfn.IFS(J38&lt;=0.3,"NAO",AND(J38&lt;0.5,J38&gt;0.3),"Macro",J38&gt;=0.5,"NAO")</f>
        <v>NAO</v>
      </c>
      <c r="H38" s="694">
        <f t="shared" si="2"/>
        <v>44</v>
      </c>
      <c r="I38" s="690">
        <f t="shared" si="11"/>
        <v>120</v>
      </c>
      <c r="J38" s="47">
        <f t="shared" si="3"/>
        <v>1</v>
      </c>
      <c r="K38" s="692" t="str">
        <f t="shared" si="5"/>
        <v/>
      </c>
      <c r="O38" s="710">
        <v>18</v>
      </c>
      <c r="P38" s="709" t="str">
        <f t="shared" ca="1" si="58"/>
        <v/>
      </c>
      <c r="Q38" s="709" t="str">
        <f t="shared" ca="1" si="12"/>
        <v/>
      </c>
      <c r="R38" s="709" t="str">
        <f t="shared" ca="1" si="13"/>
        <v/>
      </c>
      <c r="S38" s="709" t="str">
        <f t="shared" ca="1" si="14"/>
        <v/>
      </c>
      <c r="T38" s="709" t="str">
        <f t="shared" ca="1" si="15"/>
        <v/>
      </c>
      <c r="U38" s="709" t="str">
        <f t="shared" ca="1" si="16"/>
        <v/>
      </c>
      <c r="V38" s="709" t="str">
        <f t="shared" ca="1" si="17"/>
        <v/>
      </c>
      <c r="W38" s="709" t="str">
        <f t="shared" ca="1" si="18"/>
        <v/>
      </c>
      <c r="X38" s="709" t="str">
        <f t="shared" ca="1" si="19"/>
        <v/>
      </c>
      <c r="Y38" s="709" t="str">
        <f t="shared" ca="1" si="20"/>
        <v/>
      </c>
      <c r="Z38" s="709" t="str">
        <f t="shared" ca="1" si="21"/>
        <v/>
      </c>
      <c r="AA38" s="709" t="str">
        <f t="shared" ca="1" si="22"/>
        <v/>
      </c>
      <c r="AB38" s="709" t="str">
        <f t="shared" ca="1" si="23"/>
        <v/>
      </c>
      <c r="AC38" s="709" t="str">
        <f t="shared" ca="1" si="24"/>
        <v/>
      </c>
      <c r="AD38" s="709" t="str">
        <f t="shared" ca="1" si="25"/>
        <v/>
      </c>
      <c r="AE38" s="709" t="str">
        <f t="shared" ca="1" si="26"/>
        <v/>
      </c>
      <c r="AF38" s="709" t="str">
        <f t="shared" ca="1" si="27"/>
        <v/>
      </c>
      <c r="AG38" s="709" t="str">
        <f t="shared" ca="1" si="28"/>
        <v/>
      </c>
      <c r="AH38" s="709" t="str">
        <f t="shared" ca="1" si="29"/>
        <v/>
      </c>
      <c r="AI38" s="709" t="str">
        <f t="shared" ca="1" si="30"/>
        <v/>
      </c>
      <c r="AJ38" s="709" t="str">
        <f t="shared" ca="1" si="31"/>
        <v/>
      </c>
      <c r="AK38" s="709" t="str">
        <f t="shared" ca="1" si="32"/>
        <v/>
      </c>
      <c r="AL38" s="709" t="str">
        <f t="shared" ca="1" si="33"/>
        <v/>
      </c>
      <c r="AM38" s="709" t="str">
        <f t="shared" ca="1" si="34"/>
        <v/>
      </c>
      <c r="AN38" s="709" t="str">
        <f t="shared" ca="1" si="35"/>
        <v/>
      </c>
      <c r="AO38" s="709" t="str">
        <f t="shared" ca="1" si="36"/>
        <v/>
      </c>
      <c r="AP38" s="709" t="str">
        <f t="shared" ca="1" si="37"/>
        <v/>
      </c>
      <c r="AQ38" s="709" t="str">
        <f t="shared" ca="1" si="38"/>
        <v/>
      </c>
      <c r="AR38" s="709" t="str">
        <f t="shared" ca="1" si="39"/>
        <v/>
      </c>
      <c r="AS38" s="709" t="str">
        <f t="shared" ca="1" si="40"/>
        <v/>
      </c>
      <c r="AT38" s="709" t="str">
        <f t="shared" ca="1" si="41"/>
        <v/>
      </c>
      <c r="AU38" s="709" t="str">
        <f t="shared" ca="1" si="42"/>
        <v/>
      </c>
      <c r="AV38" s="709" t="str">
        <f t="shared" ca="1" si="43"/>
        <v/>
      </c>
      <c r="AW38" s="709" t="str">
        <f t="shared" ca="1" si="44"/>
        <v/>
      </c>
      <c r="AX38" s="709" t="str">
        <f t="shared" ca="1" si="45"/>
        <v/>
      </c>
      <c r="AY38" s="709" t="str">
        <f t="shared" ca="1" si="46"/>
        <v/>
      </c>
      <c r="AZ38" s="709" t="str">
        <f t="shared" ca="1" si="47"/>
        <v/>
      </c>
      <c r="BA38" s="709" t="str">
        <f t="shared" ca="1" si="48"/>
        <v/>
      </c>
      <c r="BB38" s="709" t="str">
        <f t="shared" ca="1" si="49"/>
        <v/>
      </c>
      <c r="BC38" s="709" t="str">
        <f t="shared" ca="1" si="50"/>
        <v/>
      </c>
      <c r="BD38" s="709" t="str">
        <f t="shared" ca="1" si="51"/>
        <v/>
      </c>
      <c r="BE38" s="709" t="str">
        <f t="shared" ca="1" si="52"/>
        <v/>
      </c>
      <c r="BF38" s="709" t="str">
        <f t="shared" ca="1" si="53"/>
        <v/>
      </c>
      <c r="BG38" s="709" t="str">
        <f t="shared" ca="1" si="54"/>
        <v/>
      </c>
      <c r="BH38" s="709" t="str">
        <f t="shared" ca="1" si="55"/>
        <v/>
      </c>
      <c r="BI38" s="709" t="str">
        <f t="shared" ca="1" si="55"/>
        <v/>
      </c>
      <c r="BJ38" s="709" t="str">
        <f t="shared" ca="1" si="55"/>
        <v/>
      </c>
      <c r="BK38" s="709" t="str">
        <f t="shared" ref="BK38:BM38" ca="1" si="89">IF($O38&lt;=$E$11,IF(COLUMN()&lt;16+1,"",OFFSET(BK37,0,-1,1,1)),"")</f>
        <v/>
      </c>
      <c r="BL38" s="709" t="str">
        <f t="shared" ca="1" si="89"/>
        <v/>
      </c>
      <c r="BM38" s="709" t="str">
        <f t="shared" ca="1" si="89"/>
        <v/>
      </c>
      <c r="BN38" s="709" t="str">
        <f t="shared" ref="BN38" ca="1" si="90">IF($O38&lt;=$E$11,IF(COLUMN()&lt;16+1,"",OFFSET(BN37,0,-1,1,1)),"")</f>
        <v/>
      </c>
    </row>
    <row r="39" spans="3:66" ht="14" customHeight="1" x14ac:dyDescent="0.15">
      <c r="C39" s="693">
        <f t="shared" si="0"/>
        <v>25</v>
      </c>
      <c r="D39" s="694">
        <f t="shared" si="4"/>
        <v>21</v>
      </c>
      <c r="E39" s="695">
        <f t="shared" si="1"/>
        <v>1</v>
      </c>
      <c r="F39" s="691">
        <f t="shared" si="10"/>
        <v>5</v>
      </c>
      <c r="G39" s="696" t="str" cm="1">
        <f t="array" ref="G39">_xlfn.IFS(J39&lt;=0.3,"NAO",AND(J39&lt;0.5,J39&gt;0.3),"Macro",J39&gt;=0.5,"NAO")</f>
        <v>NAO</v>
      </c>
      <c r="H39" s="694">
        <f t="shared" si="2"/>
        <v>45</v>
      </c>
      <c r="I39" s="690">
        <f t="shared" si="11"/>
        <v>125</v>
      </c>
      <c r="J39" s="47">
        <f t="shared" si="3"/>
        <v>0.97777777777777775</v>
      </c>
      <c r="K39" s="692" t="str">
        <f t="shared" si="5"/>
        <v/>
      </c>
      <c r="O39" s="708">
        <v>19</v>
      </c>
      <c r="P39" s="709" t="str">
        <f t="shared" ca="1" si="58"/>
        <v/>
      </c>
      <c r="Q39" s="709" t="str">
        <f t="shared" ca="1" si="12"/>
        <v/>
      </c>
      <c r="R39" s="709" t="str">
        <f t="shared" ca="1" si="13"/>
        <v/>
      </c>
      <c r="S39" s="709" t="str">
        <f t="shared" ca="1" si="14"/>
        <v/>
      </c>
      <c r="T39" s="709" t="str">
        <f t="shared" ca="1" si="15"/>
        <v/>
      </c>
      <c r="U39" s="709" t="str">
        <f t="shared" ca="1" si="16"/>
        <v/>
      </c>
      <c r="V39" s="709" t="str">
        <f t="shared" ca="1" si="17"/>
        <v/>
      </c>
      <c r="W39" s="709" t="str">
        <f t="shared" ca="1" si="18"/>
        <v/>
      </c>
      <c r="X39" s="709" t="str">
        <f t="shared" ca="1" si="19"/>
        <v/>
      </c>
      <c r="Y39" s="709" t="str">
        <f t="shared" ca="1" si="20"/>
        <v/>
      </c>
      <c r="Z39" s="709" t="str">
        <f t="shared" ca="1" si="21"/>
        <v/>
      </c>
      <c r="AA39" s="709" t="str">
        <f t="shared" ca="1" si="22"/>
        <v/>
      </c>
      <c r="AB39" s="709" t="str">
        <f t="shared" ca="1" si="23"/>
        <v/>
      </c>
      <c r="AC39" s="709" t="str">
        <f t="shared" ca="1" si="24"/>
        <v/>
      </c>
      <c r="AD39" s="709" t="str">
        <f t="shared" ca="1" si="25"/>
        <v/>
      </c>
      <c r="AE39" s="709" t="str">
        <f t="shared" ca="1" si="26"/>
        <v/>
      </c>
      <c r="AF39" s="709" t="str">
        <f t="shared" ca="1" si="27"/>
        <v/>
      </c>
      <c r="AG39" s="709" t="str">
        <f t="shared" ca="1" si="28"/>
        <v/>
      </c>
      <c r="AH39" s="709" t="str">
        <f t="shared" ca="1" si="29"/>
        <v/>
      </c>
      <c r="AI39" s="709" t="str">
        <f t="shared" ca="1" si="30"/>
        <v/>
      </c>
      <c r="AJ39" s="709" t="str">
        <f t="shared" ca="1" si="31"/>
        <v/>
      </c>
      <c r="AK39" s="709" t="str">
        <f t="shared" ca="1" si="32"/>
        <v/>
      </c>
      <c r="AL39" s="709" t="str">
        <f t="shared" ca="1" si="33"/>
        <v/>
      </c>
      <c r="AM39" s="709" t="str">
        <f t="shared" ca="1" si="34"/>
        <v/>
      </c>
      <c r="AN39" s="709" t="str">
        <f t="shared" ca="1" si="35"/>
        <v/>
      </c>
      <c r="AO39" s="709" t="str">
        <f t="shared" ca="1" si="36"/>
        <v/>
      </c>
      <c r="AP39" s="709" t="str">
        <f t="shared" ca="1" si="37"/>
        <v/>
      </c>
      <c r="AQ39" s="709" t="str">
        <f t="shared" ca="1" si="38"/>
        <v/>
      </c>
      <c r="AR39" s="709" t="str">
        <f t="shared" ca="1" si="39"/>
        <v/>
      </c>
      <c r="AS39" s="709" t="str">
        <f t="shared" ca="1" si="40"/>
        <v/>
      </c>
      <c r="AT39" s="709" t="str">
        <f t="shared" ca="1" si="41"/>
        <v/>
      </c>
      <c r="AU39" s="709" t="str">
        <f t="shared" ca="1" si="42"/>
        <v/>
      </c>
      <c r="AV39" s="709" t="str">
        <f t="shared" ca="1" si="43"/>
        <v/>
      </c>
      <c r="AW39" s="709" t="str">
        <f t="shared" ca="1" si="44"/>
        <v/>
      </c>
      <c r="AX39" s="709" t="str">
        <f t="shared" ca="1" si="45"/>
        <v/>
      </c>
      <c r="AY39" s="709" t="str">
        <f t="shared" ca="1" si="46"/>
        <v/>
      </c>
      <c r="AZ39" s="709" t="str">
        <f t="shared" ca="1" si="47"/>
        <v/>
      </c>
      <c r="BA39" s="709" t="str">
        <f t="shared" ca="1" si="48"/>
        <v/>
      </c>
      <c r="BB39" s="709" t="str">
        <f t="shared" ca="1" si="49"/>
        <v/>
      </c>
      <c r="BC39" s="709" t="str">
        <f t="shared" ca="1" si="50"/>
        <v/>
      </c>
      <c r="BD39" s="709" t="str">
        <f t="shared" ca="1" si="51"/>
        <v/>
      </c>
      <c r="BE39" s="709" t="str">
        <f t="shared" ca="1" si="52"/>
        <v/>
      </c>
      <c r="BF39" s="709" t="str">
        <f t="shared" ca="1" si="53"/>
        <v/>
      </c>
      <c r="BG39" s="709" t="str">
        <f t="shared" ca="1" si="54"/>
        <v/>
      </c>
      <c r="BH39" s="709" t="str">
        <f t="shared" ca="1" si="55"/>
        <v/>
      </c>
      <c r="BI39" s="709" t="str">
        <f t="shared" ca="1" si="55"/>
        <v/>
      </c>
      <c r="BJ39" s="709" t="str">
        <f t="shared" ca="1" si="55"/>
        <v/>
      </c>
      <c r="BK39" s="709" t="str">
        <f t="shared" ref="BK39:BM39" ca="1" si="91">IF($O39&lt;=$E$11,IF(COLUMN()&lt;16+1,"",OFFSET(BK38,0,-1,1,1)),"")</f>
        <v/>
      </c>
      <c r="BL39" s="709" t="str">
        <f t="shared" ca="1" si="91"/>
        <v/>
      </c>
      <c r="BM39" s="709" t="str">
        <f t="shared" ca="1" si="91"/>
        <v/>
      </c>
      <c r="BN39" s="709" t="str">
        <f t="shared" ref="BN39" ca="1" si="92">IF($O39&lt;=$E$11,IF(COLUMN()&lt;16+1,"",OFFSET(BN38,0,-1,1,1)),"")</f>
        <v/>
      </c>
    </row>
    <row r="40" spans="3:66" ht="14" customHeight="1" x14ac:dyDescent="0.15">
      <c r="C40" s="693">
        <f t="shared" si="0"/>
        <v>25</v>
      </c>
      <c r="D40" s="694">
        <f t="shared" si="4"/>
        <v>22</v>
      </c>
      <c r="E40" s="695">
        <f t="shared" si="1"/>
        <v>1</v>
      </c>
      <c r="F40" s="691">
        <f t="shared" si="10"/>
        <v>5</v>
      </c>
      <c r="G40" s="696" t="str" cm="1">
        <f t="array" ref="G40">_xlfn.IFS(J40&lt;=0.3,"NAO",AND(J40&lt;0.5,J40&gt;0.3),"Macro",J40&gt;=0.5,"NAO")</f>
        <v>NAO</v>
      </c>
      <c r="H40" s="694">
        <f t="shared" si="2"/>
        <v>46</v>
      </c>
      <c r="I40" s="690">
        <f t="shared" si="11"/>
        <v>130</v>
      </c>
      <c r="J40" s="47">
        <f t="shared" si="3"/>
        <v>0.95652173913043481</v>
      </c>
      <c r="K40" s="692" t="str">
        <f t="shared" si="5"/>
        <v/>
      </c>
      <c r="O40" s="710">
        <v>20</v>
      </c>
      <c r="P40" s="709" t="str">
        <f t="shared" ca="1" si="58"/>
        <v/>
      </c>
      <c r="Q40" s="709" t="str">
        <f t="shared" ca="1" si="12"/>
        <v/>
      </c>
      <c r="R40" s="709" t="str">
        <f t="shared" ca="1" si="13"/>
        <v/>
      </c>
      <c r="S40" s="709" t="str">
        <f t="shared" ca="1" si="14"/>
        <v/>
      </c>
      <c r="T40" s="709" t="str">
        <f t="shared" ca="1" si="15"/>
        <v/>
      </c>
      <c r="U40" s="709" t="str">
        <f t="shared" ca="1" si="16"/>
        <v/>
      </c>
      <c r="V40" s="709" t="str">
        <f t="shared" ca="1" si="17"/>
        <v/>
      </c>
      <c r="W40" s="709" t="str">
        <f t="shared" ca="1" si="18"/>
        <v/>
      </c>
      <c r="X40" s="709" t="str">
        <f t="shared" ca="1" si="19"/>
        <v/>
      </c>
      <c r="Y40" s="709" t="str">
        <f t="shared" ca="1" si="20"/>
        <v/>
      </c>
      <c r="Z40" s="709" t="str">
        <f t="shared" ca="1" si="21"/>
        <v/>
      </c>
      <c r="AA40" s="709" t="str">
        <f t="shared" ca="1" si="22"/>
        <v/>
      </c>
      <c r="AB40" s="709" t="str">
        <f t="shared" ca="1" si="23"/>
        <v/>
      </c>
      <c r="AC40" s="709" t="str">
        <f t="shared" ca="1" si="24"/>
        <v/>
      </c>
      <c r="AD40" s="709" t="str">
        <f t="shared" ca="1" si="25"/>
        <v/>
      </c>
      <c r="AE40" s="709" t="str">
        <f t="shared" ca="1" si="26"/>
        <v/>
      </c>
      <c r="AF40" s="709" t="str">
        <f t="shared" ca="1" si="27"/>
        <v/>
      </c>
      <c r="AG40" s="709" t="str">
        <f t="shared" ca="1" si="28"/>
        <v/>
      </c>
      <c r="AH40" s="709" t="str">
        <f t="shared" ca="1" si="29"/>
        <v/>
      </c>
      <c r="AI40" s="709" t="str">
        <f t="shared" ca="1" si="30"/>
        <v/>
      </c>
      <c r="AJ40" s="709" t="str">
        <f t="shared" ca="1" si="31"/>
        <v/>
      </c>
      <c r="AK40" s="709" t="str">
        <f t="shared" ca="1" si="32"/>
        <v/>
      </c>
      <c r="AL40" s="709" t="str">
        <f t="shared" ca="1" si="33"/>
        <v/>
      </c>
      <c r="AM40" s="709" t="str">
        <f t="shared" ca="1" si="34"/>
        <v/>
      </c>
      <c r="AN40" s="709" t="str">
        <f t="shared" ca="1" si="35"/>
        <v/>
      </c>
      <c r="AO40" s="709" t="str">
        <f t="shared" ca="1" si="36"/>
        <v/>
      </c>
      <c r="AP40" s="709" t="str">
        <f t="shared" ca="1" si="37"/>
        <v/>
      </c>
      <c r="AQ40" s="709" t="str">
        <f t="shared" ca="1" si="38"/>
        <v/>
      </c>
      <c r="AR40" s="709" t="str">
        <f t="shared" ca="1" si="39"/>
        <v/>
      </c>
      <c r="AS40" s="709" t="str">
        <f t="shared" ca="1" si="40"/>
        <v/>
      </c>
      <c r="AT40" s="709" t="str">
        <f t="shared" ca="1" si="41"/>
        <v/>
      </c>
      <c r="AU40" s="709" t="str">
        <f t="shared" ca="1" si="42"/>
        <v/>
      </c>
      <c r="AV40" s="709" t="str">
        <f t="shared" ca="1" si="43"/>
        <v/>
      </c>
      <c r="AW40" s="709" t="str">
        <f t="shared" ca="1" si="44"/>
        <v/>
      </c>
      <c r="AX40" s="709" t="str">
        <f t="shared" ca="1" si="45"/>
        <v/>
      </c>
      <c r="AY40" s="709" t="str">
        <f t="shared" ca="1" si="46"/>
        <v/>
      </c>
      <c r="AZ40" s="709" t="str">
        <f t="shared" ca="1" si="47"/>
        <v/>
      </c>
      <c r="BA40" s="709" t="str">
        <f t="shared" ca="1" si="48"/>
        <v/>
      </c>
      <c r="BB40" s="709" t="str">
        <f t="shared" ca="1" si="49"/>
        <v/>
      </c>
      <c r="BC40" s="709" t="str">
        <f t="shared" ca="1" si="50"/>
        <v/>
      </c>
      <c r="BD40" s="709" t="str">
        <f t="shared" ca="1" si="51"/>
        <v/>
      </c>
      <c r="BE40" s="709" t="str">
        <f t="shared" ca="1" si="52"/>
        <v/>
      </c>
      <c r="BF40" s="709" t="str">
        <f t="shared" ca="1" si="53"/>
        <v/>
      </c>
      <c r="BG40" s="709" t="str">
        <f t="shared" ca="1" si="54"/>
        <v/>
      </c>
      <c r="BH40" s="709" t="str">
        <f t="shared" ca="1" si="55"/>
        <v/>
      </c>
      <c r="BI40" s="709" t="str">
        <f t="shared" ca="1" si="55"/>
        <v/>
      </c>
      <c r="BJ40" s="709" t="str">
        <f t="shared" ca="1" si="55"/>
        <v/>
      </c>
      <c r="BK40" s="709" t="str">
        <f t="shared" ref="BK40:BM40" ca="1" si="93">IF($O40&lt;=$E$11,IF(COLUMN()&lt;16+1,"",OFFSET(BK39,0,-1,1,1)),"")</f>
        <v/>
      </c>
      <c r="BL40" s="709" t="str">
        <f t="shared" ca="1" si="93"/>
        <v/>
      </c>
      <c r="BM40" s="709" t="str">
        <f t="shared" ca="1" si="93"/>
        <v/>
      </c>
      <c r="BN40" s="709" t="str">
        <f t="shared" ref="BN40" ca="1" si="94">IF($O40&lt;=$E$11,IF(COLUMN()&lt;16+1,"",OFFSET(BN39,0,-1,1,1)),"")</f>
        <v/>
      </c>
    </row>
    <row r="41" spans="3:66" ht="14" customHeight="1" x14ac:dyDescent="0.15">
      <c r="C41" s="693">
        <f t="shared" si="0"/>
        <v>25</v>
      </c>
      <c r="D41" s="694">
        <f t="shared" si="4"/>
        <v>23</v>
      </c>
      <c r="E41" s="695">
        <f t="shared" si="1"/>
        <v>1</v>
      </c>
      <c r="F41" s="691">
        <f t="shared" si="10"/>
        <v>5</v>
      </c>
      <c r="G41" s="696" t="str" cm="1">
        <f t="array" ref="G41">_xlfn.IFS(J41&lt;=0.3,"NAO",AND(J41&lt;0.5,J41&gt;0.3),"Macro",J41&gt;=0.5,"NAO")</f>
        <v>NAO</v>
      </c>
      <c r="H41" s="694">
        <f t="shared" si="2"/>
        <v>47</v>
      </c>
      <c r="I41" s="690">
        <f t="shared" si="11"/>
        <v>135</v>
      </c>
      <c r="J41" s="47">
        <f t="shared" si="3"/>
        <v>0.93617021276595747</v>
      </c>
      <c r="K41" s="692" t="str">
        <f t="shared" si="5"/>
        <v/>
      </c>
    </row>
    <row r="42" spans="3:66" ht="14" customHeight="1" x14ac:dyDescent="0.15">
      <c r="C42" s="693">
        <f t="shared" si="0"/>
        <v>25</v>
      </c>
      <c r="D42" s="694">
        <f t="shared" si="4"/>
        <v>24</v>
      </c>
      <c r="E42" s="695">
        <f t="shared" si="1"/>
        <v>1</v>
      </c>
      <c r="F42" s="691">
        <f t="shared" si="10"/>
        <v>5</v>
      </c>
      <c r="G42" s="696" t="str" cm="1">
        <f t="array" ref="G42">_xlfn.IFS(J42&lt;=0.3,"NAO",AND(J42&lt;0.5,J42&gt;0.3),"Macro",J42&gt;=0.5,"NAO")</f>
        <v>NAO</v>
      </c>
      <c r="H42" s="694">
        <f t="shared" si="2"/>
        <v>48</v>
      </c>
      <c r="I42" s="690">
        <f t="shared" si="11"/>
        <v>140</v>
      </c>
      <c r="J42" s="47">
        <f t="shared" si="3"/>
        <v>0.91666666666666663</v>
      </c>
      <c r="K42" s="692" t="str">
        <f t="shared" si="5"/>
        <v/>
      </c>
    </row>
    <row r="43" spans="3:66" ht="14" customHeight="1" x14ac:dyDescent="0.15">
      <c r="C43" s="693">
        <f t="shared" si="0"/>
        <v>25</v>
      </c>
      <c r="D43" s="694">
        <f t="shared" si="4"/>
        <v>25</v>
      </c>
      <c r="E43" s="695">
        <f t="shared" si="1"/>
        <v>1</v>
      </c>
      <c r="F43" s="691">
        <f t="shared" si="10"/>
        <v>5</v>
      </c>
      <c r="G43" s="696" t="str" cm="1">
        <f t="array" ref="G43">_xlfn.IFS(J43&lt;=0.3,"NAO",AND(J43&lt;0.5,J43&gt;0.3),"Macro",J43&gt;=0.5,"NAO")</f>
        <v>NAO</v>
      </c>
      <c r="H43" s="694">
        <f t="shared" si="2"/>
        <v>49</v>
      </c>
      <c r="I43" s="690">
        <f t="shared" si="11"/>
        <v>145</v>
      </c>
      <c r="J43" s="47">
        <f t="shared" si="3"/>
        <v>0.89795918367346939</v>
      </c>
      <c r="K43" s="692" t="str">
        <f t="shared" si="5"/>
        <v/>
      </c>
    </row>
    <row r="44" spans="3:66" ht="14" customHeight="1" x14ac:dyDescent="0.15">
      <c r="C44" s="693">
        <f t="shared" si="0"/>
        <v>25</v>
      </c>
      <c r="D44" s="694">
        <f t="shared" si="4"/>
        <v>26</v>
      </c>
      <c r="E44" s="695">
        <f t="shared" si="1"/>
        <v>1</v>
      </c>
      <c r="F44" s="691">
        <f t="shared" si="10"/>
        <v>5</v>
      </c>
      <c r="G44" s="696" t="str" cm="1">
        <f t="array" ref="G44">_xlfn.IFS(J44&lt;=0.3,"NAO",AND(J44&lt;0.5,J44&gt;0.3),"Macro",J44&gt;=0.5,"NAO")</f>
        <v>NAO</v>
      </c>
      <c r="H44" s="694">
        <f t="shared" si="2"/>
        <v>50</v>
      </c>
      <c r="I44" s="690">
        <f t="shared" si="11"/>
        <v>150</v>
      </c>
      <c r="J44" s="47">
        <f t="shared" si="3"/>
        <v>0.88</v>
      </c>
      <c r="K44" s="692" t="str">
        <f t="shared" si="5"/>
        <v/>
      </c>
    </row>
    <row r="45" spans="3:66" ht="14" customHeight="1" x14ac:dyDescent="0.15">
      <c r="C45" s="693">
        <f t="shared" si="0"/>
        <v>25</v>
      </c>
      <c r="D45" s="694">
        <f t="shared" si="4"/>
        <v>27</v>
      </c>
      <c r="E45" s="695">
        <f t="shared" si="1"/>
        <v>1</v>
      </c>
      <c r="F45" s="691">
        <f t="shared" si="10"/>
        <v>5</v>
      </c>
      <c r="G45" s="696" t="str" cm="1">
        <f t="array" ref="G45">_xlfn.IFS(J45&lt;=0.3,"NAO",AND(J45&lt;0.5,J45&gt;0.3),"Macro",J45&gt;=0.5,"NAO")</f>
        <v>NAO</v>
      </c>
      <c r="H45" s="694">
        <f t="shared" si="2"/>
        <v>51</v>
      </c>
      <c r="I45" s="690">
        <f t="shared" si="11"/>
        <v>155</v>
      </c>
      <c r="J45" s="47">
        <f t="shared" si="3"/>
        <v>0.86274509803921573</v>
      </c>
      <c r="K45" s="692" t="str">
        <f t="shared" si="5"/>
        <v/>
      </c>
      <c r="O45" s="708"/>
      <c r="P45" s="708">
        <v>1</v>
      </c>
      <c r="Q45" s="708">
        <v>2</v>
      </c>
      <c r="R45" s="708">
        <v>3</v>
      </c>
      <c r="S45" s="708">
        <v>4</v>
      </c>
      <c r="T45" s="708">
        <v>5</v>
      </c>
      <c r="U45" s="708">
        <v>6</v>
      </c>
      <c r="V45" s="708">
        <v>7</v>
      </c>
      <c r="W45" s="708">
        <v>8</v>
      </c>
      <c r="X45" s="708">
        <v>9</v>
      </c>
      <c r="Y45" s="708">
        <v>10</v>
      </c>
      <c r="Z45" s="708">
        <v>11</v>
      </c>
      <c r="AA45" s="708">
        <v>12</v>
      </c>
      <c r="AB45" s="708">
        <v>13</v>
      </c>
      <c r="AC45" s="708">
        <v>14</v>
      </c>
      <c r="AD45" s="708">
        <v>15</v>
      </c>
      <c r="AE45" s="708">
        <v>16</v>
      </c>
      <c r="AF45" s="708">
        <v>17</v>
      </c>
      <c r="AG45" s="708">
        <v>18</v>
      </c>
      <c r="AH45" s="708">
        <v>19</v>
      </c>
      <c r="AI45" s="708">
        <v>20</v>
      </c>
      <c r="AJ45" s="708">
        <v>21</v>
      </c>
      <c r="AK45" s="708">
        <v>22</v>
      </c>
      <c r="AL45" s="708">
        <v>23</v>
      </c>
      <c r="AM45" s="708">
        <v>24</v>
      </c>
      <c r="AN45" s="708">
        <v>25</v>
      </c>
      <c r="AO45" s="708">
        <v>26</v>
      </c>
      <c r="AP45" s="708">
        <v>27</v>
      </c>
      <c r="AQ45" s="708">
        <v>28</v>
      </c>
      <c r="AR45" s="708">
        <v>29</v>
      </c>
      <c r="AS45" s="708">
        <v>30</v>
      </c>
      <c r="AT45" s="708">
        <v>31</v>
      </c>
      <c r="AU45" s="708">
        <v>32</v>
      </c>
      <c r="AV45" s="708">
        <v>33</v>
      </c>
      <c r="AW45" s="708">
        <v>34</v>
      </c>
      <c r="AX45" s="708">
        <v>35</v>
      </c>
      <c r="AY45" s="708">
        <v>36</v>
      </c>
      <c r="AZ45" s="708">
        <v>37</v>
      </c>
      <c r="BA45" s="708">
        <v>38</v>
      </c>
      <c r="BB45" s="708">
        <v>39</v>
      </c>
      <c r="BC45" s="708">
        <v>40</v>
      </c>
      <c r="BD45" s="708">
        <v>41</v>
      </c>
      <c r="BE45" s="708">
        <v>42</v>
      </c>
      <c r="BF45" s="708">
        <v>43</v>
      </c>
      <c r="BG45" s="708">
        <v>44</v>
      </c>
      <c r="BH45" s="708">
        <v>45</v>
      </c>
      <c r="BI45" s="708">
        <v>46</v>
      </c>
      <c r="BJ45" s="708">
        <v>47</v>
      </c>
      <c r="BK45" s="708">
        <v>48</v>
      </c>
      <c r="BL45" s="708">
        <v>49</v>
      </c>
      <c r="BM45" s="708">
        <v>50</v>
      </c>
      <c r="BN45" s="708">
        <v>51</v>
      </c>
    </row>
    <row r="46" spans="3:66" ht="14" customHeight="1" x14ac:dyDescent="0.15">
      <c r="C46" s="693">
        <f t="shared" si="0"/>
        <v>25</v>
      </c>
      <c r="D46" s="694">
        <f t="shared" si="4"/>
        <v>28</v>
      </c>
      <c r="E46" s="695">
        <f t="shared" si="1"/>
        <v>1</v>
      </c>
      <c r="F46" s="691">
        <f t="shared" si="10"/>
        <v>5</v>
      </c>
      <c r="G46" s="696" t="str" cm="1">
        <f t="array" ref="G46">_xlfn.IFS(J46&lt;=0.3,"NAO",AND(J46&lt;0.5,J46&gt;0.3),"Macro",J46&gt;=0.5,"NAO")</f>
        <v>NAO</v>
      </c>
      <c r="H46" s="694">
        <f t="shared" si="2"/>
        <v>52</v>
      </c>
      <c r="I46" s="690">
        <f t="shared" si="11"/>
        <v>160</v>
      </c>
      <c r="J46" s="47">
        <f t="shared" si="3"/>
        <v>0.84615384615384615</v>
      </c>
      <c r="K46" s="692" t="str">
        <f t="shared" si="5"/>
        <v/>
      </c>
      <c r="O46" s="708">
        <v>1</v>
      </c>
      <c r="P46" s="709">
        <f>IFERROR(
  _xlfn.LET(
    _xlpm.val, 1 / P45,
    _xlpm.n, ROUNDUP(1 / _xlpm.val, 0),
    IF(_xlpm.n &gt; $O$9, "", _xlpm.n)
  ),
"")</f>
        <v>1</v>
      </c>
      <c r="Q46" s="709">
        <f t="shared" ref="Q46:BL46" si="95">IFERROR(
  _xlfn.LET(
    _xlpm.val, 1 / Q45,
    _xlpm.n, ROUNDUP(1 / _xlpm.val, 0),
    IF(_xlpm.n &gt; $O$9, "", _xlpm.n)
  ),
"")</f>
        <v>2</v>
      </c>
      <c r="R46" s="709">
        <f t="shared" si="95"/>
        <v>3</v>
      </c>
      <c r="S46" s="709">
        <f t="shared" si="95"/>
        <v>4</v>
      </c>
      <c r="T46" s="709">
        <f t="shared" si="95"/>
        <v>5</v>
      </c>
      <c r="U46" s="709">
        <f t="shared" si="95"/>
        <v>6</v>
      </c>
      <c r="V46" s="709">
        <f t="shared" si="95"/>
        <v>7</v>
      </c>
      <c r="W46" s="709">
        <f t="shared" si="95"/>
        <v>8</v>
      </c>
      <c r="X46" s="709">
        <f t="shared" si="95"/>
        <v>9</v>
      </c>
      <c r="Y46" s="709">
        <f t="shared" si="95"/>
        <v>10</v>
      </c>
      <c r="Z46" s="709">
        <f t="shared" si="95"/>
        <v>11</v>
      </c>
      <c r="AA46" s="709">
        <f t="shared" si="95"/>
        <v>12</v>
      </c>
      <c r="AB46" s="709">
        <f t="shared" si="95"/>
        <v>13</v>
      </c>
      <c r="AC46" s="709">
        <f t="shared" si="95"/>
        <v>14</v>
      </c>
      <c r="AD46" s="709">
        <f t="shared" si="95"/>
        <v>15</v>
      </c>
      <c r="AE46" s="709">
        <f t="shared" si="95"/>
        <v>16</v>
      </c>
      <c r="AF46" s="709">
        <f t="shared" si="95"/>
        <v>17</v>
      </c>
      <c r="AG46" s="709">
        <f t="shared" si="95"/>
        <v>18</v>
      </c>
      <c r="AH46" s="709">
        <f t="shared" si="95"/>
        <v>19</v>
      </c>
      <c r="AI46" s="709">
        <f t="shared" si="95"/>
        <v>20</v>
      </c>
      <c r="AJ46" s="709" t="str">
        <f t="shared" si="95"/>
        <v/>
      </c>
      <c r="AK46" s="709" t="str">
        <f t="shared" si="95"/>
        <v/>
      </c>
      <c r="AL46" s="709" t="str">
        <f t="shared" si="95"/>
        <v/>
      </c>
      <c r="AM46" s="709" t="str">
        <f t="shared" si="95"/>
        <v/>
      </c>
      <c r="AN46" s="709" t="str">
        <f t="shared" si="95"/>
        <v/>
      </c>
      <c r="AO46" s="709" t="str">
        <f t="shared" si="95"/>
        <v/>
      </c>
      <c r="AP46" s="709" t="str">
        <f t="shared" si="95"/>
        <v/>
      </c>
      <c r="AQ46" s="709" t="str">
        <f t="shared" si="95"/>
        <v/>
      </c>
      <c r="AR46" s="709" t="str">
        <f t="shared" si="95"/>
        <v/>
      </c>
      <c r="AS46" s="709" t="str">
        <f t="shared" si="95"/>
        <v/>
      </c>
      <c r="AT46" s="709" t="str">
        <f t="shared" si="95"/>
        <v/>
      </c>
      <c r="AU46" s="709" t="str">
        <f t="shared" si="95"/>
        <v/>
      </c>
      <c r="AV46" s="709" t="str">
        <f t="shared" si="95"/>
        <v/>
      </c>
      <c r="AW46" s="709" t="str">
        <f t="shared" si="95"/>
        <v/>
      </c>
      <c r="AX46" s="709" t="str">
        <f t="shared" si="95"/>
        <v/>
      </c>
      <c r="AY46" s="709" t="str">
        <f t="shared" si="95"/>
        <v/>
      </c>
      <c r="AZ46" s="709" t="str">
        <f t="shared" si="95"/>
        <v/>
      </c>
      <c r="BA46" s="709" t="str">
        <f t="shared" si="95"/>
        <v/>
      </c>
      <c r="BB46" s="709" t="str">
        <f t="shared" si="95"/>
        <v/>
      </c>
      <c r="BC46" s="709" t="str">
        <f t="shared" si="95"/>
        <v/>
      </c>
      <c r="BD46" s="709" t="str">
        <f t="shared" si="95"/>
        <v/>
      </c>
      <c r="BE46" s="709" t="str">
        <f t="shared" si="95"/>
        <v/>
      </c>
      <c r="BF46" s="709" t="str">
        <f t="shared" si="95"/>
        <v/>
      </c>
      <c r="BG46" s="750" t="str">
        <f t="shared" si="95"/>
        <v/>
      </c>
      <c r="BH46" s="709" t="str">
        <f t="shared" si="95"/>
        <v/>
      </c>
      <c r="BI46" s="709" t="str">
        <f t="shared" si="95"/>
        <v/>
      </c>
      <c r="BJ46" s="751" t="str">
        <f t="shared" si="95"/>
        <v/>
      </c>
      <c r="BK46" s="709" t="str">
        <f t="shared" si="95"/>
        <v/>
      </c>
      <c r="BL46" s="709" t="str">
        <f t="shared" si="95"/>
        <v/>
      </c>
      <c r="BM46" s="709" t="str">
        <f>IFERROR(
  _xlfn.LET(
    _xlpm.val, 1 / BM45,
    _xlpm.n, ROUNDUP(1 / _xlpm.val, 0),
    IF(_xlpm.n &gt; $O$9, "", _xlpm.n)
  ),
"")</f>
        <v/>
      </c>
      <c r="BN46" s="709" t="str">
        <f>IFERROR(
  _xlfn.LET(
    _xlpm.val, 1 / BN45,
    _xlpm.n, ROUNDUP(1 / _xlpm.val, 0),
    IF(_xlpm.n &gt; $O$9, "", _xlpm.n)
  ),
"")</f>
        <v/>
      </c>
    </row>
    <row r="47" spans="3:66" ht="14" customHeight="1" x14ac:dyDescent="0.15">
      <c r="C47" s="693">
        <f t="shared" si="0"/>
        <v>25</v>
      </c>
      <c r="D47" s="694">
        <f t="shared" si="4"/>
        <v>29</v>
      </c>
      <c r="E47" s="695">
        <f t="shared" si="1"/>
        <v>1</v>
      </c>
      <c r="F47" s="691">
        <f t="shared" si="10"/>
        <v>5</v>
      </c>
      <c r="G47" s="696" t="str" cm="1">
        <f t="array" ref="G47">_xlfn.IFS(J47&lt;=0.3,"NAO",AND(J47&lt;0.5,J47&gt;0.3),"Macro",J47&gt;=0.5,"NAO")</f>
        <v>NAO</v>
      </c>
      <c r="H47" s="694">
        <f t="shared" si="2"/>
        <v>53</v>
      </c>
      <c r="I47" s="690">
        <f t="shared" si="11"/>
        <v>165</v>
      </c>
      <c r="J47" s="47">
        <f t="shared" si="3"/>
        <v>0.83018867924528306</v>
      </c>
      <c r="K47" s="692" t="str">
        <f t="shared" si="5"/>
        <v/>
      </c>
      <c r="O47" s="710">
        <v>2</v>
      </c>
      <c r="P47" s="709" t="str">
        <f t="shared" ref="P47:AE47" ca="1" si="96">IF($O47&lt;=$O$11,IF(COLUMN()&lt;16+1,"",OFFSET(P46,0,-1,1,1)),"")</f>
        <v/>
      </c>
      <c r="Q47" s="709">
        <f t="shared" ca="1" si="96"/>
        <v>1</v>
      </c>
      <c r="R47" s="709">
        <f t="shared" ca="1" si="96"/>
        <v>2</v>
      </c>
      <c r="S47" s="709">
        <f t="shared" ca="1" si="96"/>
        <v>3</v>
      </c>
      <c r="T47" s="709">
        <f t="shared" ca="1" si="96"/>
        <v>4</v>
      </c>
      <c r="U47" s="709">
        <f t="shared" ca="1" si="96"/>
        <v>5</v>
      </c>
      <c r="V47" s="709">
        <f t="shared" ca="1" si="96"/>
        <v>6</v>
      </c>
      <c r="W47" s="709">
        <f t="shared" ca="1" si="96"/>
        <v>7</v>
      </c>
      <c r="X47" s="709">
        <f t="shared" ca="1" si="96"/>
        <v>8</v>
      </c>
      <c r="Y47" s="709">
        <f t="shared" ca="1" si="96"/>
        <v>9</v>
      </c>
      <c r="Z47" s="709">
        <f t="shared" ca="1" si="96"/>
        <v>10</v>
      </c>
      <c r="AA47" s="709">
        <f t="shared" ca="1" si="96"/>
        <v>11</v>
      </c>
      <c r="AB47" s="709">
        <f t="shared" ca="1" si="96"/>
        <v>12</v>
      </c>
      <c r="AC47" s="709">
        <f t="shared" ca="1" si="96"/>
        <v>13</v>
      </c>
      <c r="AD47" s="709">
        <f t="shared" ca="1" si="96"/>
        <v>14</v>
      </c>
      <c r="AE47" s="709">
        <f t="shared" ca="1" si="96"/>
        <v>15</v>
      </c>
      <c r="AF47" s="709">
        <f t="shared" ref="AF47:BL47" ca="1" si="97">IF($O47&lt;=$O$11,IF(COLUMN()&lt;16+1,"",OFFSET(AF46,0,-1,1,1)),"")</f>
        <v>16</v>
      </c>
      <c r="AG47" s="709">
        <f t="shared" ca="1" si="97"/>
        <v>17</v>
      </c>
      <c r="AH47" s="709">
        <f t="shared" ca="1" si="97"/>
        <v>18</v>
      </c>
      <c r="AI47" s="709">
        <f t="shared" ca="1" si="97"/>
        <v>19</v>
      </c>
      <c r="AJ47" s="709">
        <f t="shared" ca="1" si="97"/>
        <v>20</v>
      </c>
      <c r="AK47" s="709" t="str">
        <f t="shared" ca="1" si="97"/>
        <v/>
      </c>
      <c r="AL47" s="709" t="str">
        <f t="shared" ca="1" si="97"/>
        <v/>
      </c>
      <c r="AM47" s="709" t="str">
        <f t="shared" ca="1" si="97"/>
        <v/>
      </c>
      <c r="AN47" s="709" t="str">
        <f t="shared" ca="1" si="97"/>
        <v/>
      </c>
      <c r="AO47" s="709" t="str">
        <f t="shared" ca="1" si="97"/>
        <v/>
      </c>
      <c r="AP47" s="709" t="str">
        <f t="shared" ca="1" si="97"/>
        <v/>
      </c>
      <c r="AQ47" s="709" t="str">
        <f t="shared" ca="1" si="97"/>
        <v/>
      </c>
      <c r="AR47" s="709" t="str">
        <f t="shared" ca="1" si="97"/>
        <v/>
      </c>
      <c r="AS47" s="709" t="str">
        <f t="shared" ca="1" si="97"/>
        <v/>
      </c>
      <c r="AT47" s="709" t="str">
        <f t="shared" ca="1" si="97"/>
        <v/>
      </c>
      <c r="AU47" s="709" t="str">
        <f t="shared" ca="1" si="97"/>
        <v/>
      </c>
      <c r="AV47" s="709" t="str">
        <f t="shared" ca="1" si="97"/>
        <v/>
      </c>
      <c r="AW47" s="709" t="str">
        <f t="shared" ca="1" si="97"/>
        <v/>
      </c>
      <c r="AX47" s="709" t="str">
        <f t="shared" ca="1" si="97"/>
        <v/>
      </c>
      <c r="AY47" s="709" t="str">
        <f t="shared" ca="1" si="97"/>
        <v/>
      </c>
      <c r="AZ47" s="709" t="str">
        <f t="shared" ca="1" si="97"/>
        <v/>
      </c>
      <c r="BA47" s="709" t="str">
        <f t="shared" ca="1" si="97"/>
        <v/>
      </c>
      <c r="BB47" s="709" t="str">
        <f t="shared" ca="1" si="97"/>
        <v/>
      </c>
      <c r="BC47" s="709" t="str">
        <f t="shared" ca="1" si="97"/>
        <v/>
      </c>
      <c r="BD47" s="709" t="str">
        <f t="shared" ca="1" si="97"/>
        <v/>
      </c>
      <c r="BE47" s="709" t="str">
        <f t="shared" ca="1" si="97"/>
        <v/>
      </c>
      <c r="BF47" s="709" t="str">
        <f t="shared" ca="1" si="97"/>
        <v/>
      </c>
      <c r="BG47" s="709" t="str">
        <f t="shared" ca="1" si="97"/>
        <v/>
      </c>
      <c r="BH47" s="709" t="str">
        <f t="shared" ca="1" si="97"/>
        <v/>
      </c>
      <c r="BI47" s="709" t="str">
        <f t="shared" ca="1" si="97"/>
        <v/>
      </c>
      <c r="BJ47" s="709" t="str">
        <f t="shared" ca="1" si="97"/>
        <v/>
      </c>
      <c r="BK47" s="709" t="str">
        <f t="shared" ca="1" si="97"/>
        <v/>
      </c>
      <c r="BL47" s="709" t="str">
        <f t="shared" ca="1" si="97"/>
        <v/>
      </c>
      <c r="BM47" s="709" t="str">
        <f t="shared" ref="BM47:BM82" ca="1" si="98">IF($O47&lt;=$O$11,IF(COLUMN()&lt;16+1,"",OFFSET(BM46,0,-1,1,1)),"")</f>
        <v/>
      </c>
      <c r="BN47" s="709" t="str">
        <f t="shared" ref="BN47:BN82" ca="1" si="99">IF($O47&lt;=$O$11,IF(COLUMN()&lt;16+1,"",OFFSET(BN46,0,-1,1,1)),"")</f>
        <v/>
      </c>
    </row>
    <row r="48" spans="3:66" ht="14" customHeight="1" x14ac:dyDescent="0.15">
      <c r="C48" s="693">
        <f t="shared" si="0"/>
        <v>25</v>
      </c>
      <c r="D48" s="694">
        <f t="shared" si="4"/>
        <v>30</v>
      </c>
      <c r="E48" s="695">
        <f t="shared" si="1"/>
        <v>1</v>
      </c>
      <c r="F48" s="691">
        <f t="shared" si="10"/>
        <v>5</v>
      </c>
      <c r="G48" s="696" t="str" cm="1">
        <f t="array" ref="G48">_xlfn.IFS(J48&lt;=0.3,"NAO",AND(J48&lt;0.5,J48&gt;0.3),"Macro",J48&gt;=0.5,"NAO")</f>
        <v>NAO</v>
      </c>
      <c r="H48" s="694">
        <f t="shared" si="2"/>
        <v>54</v>
      </c>
      <c r="I48" s="690">
        <f t="shared" si="11"/>
        <v>170</v>
      </c>
      <c r="J48" s="47">
        <f t="shared" si="3"/>
        <v>0.81481481481481477</v>
      </c>
      <c r="K48" s="692" t="str">
        <f t="shared" si="5"/>
        <v/>
      </c>
      <c r="O48" s="708">
        <v>3</v>
      </c>
      <c r="P48" s="709" t="str">
        <f t="shared" ref="P48:BL48" ca="1" si="100">IF($O48&lt;=$O$11,IF(COLUMN()&lt;16+1,"",OFFSET(P47,0,-1,1,1)),"")</f>
        <v/>
      </c>
      <c r="Q48" s="709" t="str">
        <f t="shared" ca="1" si="100"/>
        <v/>
      </c>
      <c r="R48" s="709">
        <f t="shared" ca="1" si="100"/>
        <v>1</v>
      </c>
      <c r="S48" s="709">
        <f t="shared" ca="1" si="100"/>
        <v>2</v>
      </c>
      <c r="T48" s="709">
        <f t="shared" ca="1" si="100"/>
        <v>3</v>
      </c>
      <c r="U48" s="709">
        <f t="shared" ca="1" si="100"/>
        <v>4</v>
      </c>
      <c r="V48" s="709">
        <f t="shared" ca="1" si="100"/>
        <v>5</v>
      </c>
      <c r="W48" s="709">
        <f t="shared" ca="1" si="100"/>
        <v>6</v>
      </c>
      <c r="X48" s="709">
        <f t="shared" ca="1" si="100"/>
        <v>7</v>
      </c>
      <c r="Y48" s="709">
        <f t="shared" ca="1" si="100"/>
        <v>8</v>
      </c>
      <c r="Z48" s="709">
        <f t="shared" ca="1" si="100"/>
        <v>9</v>
      </c>
      <c r="AA48" s="709">
        <f t="shared" ca="1" si="100"/>
        <v>10</v>
      </c>
      <c r="AB48" s="709">
        <f t="shared" ca="1" si="100"/>
        <v>11</v>
      </c>
      <c r="AC48" s="709">
        <f t="shared" ca="1" si="100"/>
        <v>12</v>
      </c>
      <c r="AD48" s="709">
        <f t="shared" ca="1" si="100"/>
        <v>13</v>
      </c>
      <c r="AE48" s="709">
        <f t="shared" ca="1" si="100"/>
        <v>14</v>
      </c>
      <c r="AF48" s="709">
        <f t="shared" ca="1" si="100"/>
        <v>15</v>
      </c>
      <c r="AG48" s="709">
        <f t="shared" ca="1" si="100"/>
        <v>16</v>
      </c>
      <c r="AH48" s="709">
        <f t="shared" ca="1" si="100"/>
        <v>17</v>
      </c>
      <c r="AI48" s="709">
        <f t="shared" ca="1" si="100"/>
        <v>18</v>
      </c>
      <c r="AJ48" s="709">
        <f t="shared" ca="1" si="100"/>
        <v>19</v>
      </c>
      <c r="AK48" s="709">
        <f t="shared" ca="1" si="100"/>
        <v>20</v>
      </c>
      <c r="AL48" s="709" t="str">
        <f t="shared" ca="1" si="100"/>
        <v/>
      </c>
      <c r="AM48" s="709" t="str">
        <f t="shared" ca="1" si="100"/>
        <v/>
      </c>
      <c r="AN48" s="709" t="str">
        <f t="shared" ca="1" si="100"/>
        <v/>
      </c>
      <c r="AO48" s="709" t="str">
        <f t="shared" ca="1" si="100"/>
        <v/>
      </c>
      <c r="AP48" s="709" t="str">
        <f t="shared" ca="1" si="100"/>
        <v/>
      </c>
      <c r="AQ48" s="709" t="str">
        <f t="shared" ca="1" si="100"/>
        <v/>
      </c>
      <c r="AR48" s="709" t="str">
        <f t="shared" ca="1" si="100"/>
        <v/>
      </c>
      <c r="AS48" s="709" t="str">
        <f t="shared" ca="1" si="100"/>
        <v/>
      </c>
      <c r="AT48" s="709" t="str">
        <f t="shared" ca="1" si="100"/>
        <v/>
      </c>
      <c r="AU48" s="709" t="str">
        <f t="shared" ca="1" si="100"/>
        <v/>
      </c>
      <c r="AV48" s="709" t="str">
        <f t="shared" ca="1" si="100"/>
        <v/>
      </c>
      <c r="AW48" s="709" t="str">
        <f t="shared" ca="1" si="100"/>
        <v/>
      </c>
      <c r="AX48" s="709" t="str">
        <f t="shared" ca="1" si="100"/>
        <v/>
      </c>
      <c r="AY48" s="709" t="str">
        <f t="shared" ca="1" si="100"/>
        <v/>
      </c>
      <c r="AZ48" s="709" t="str">
        <f t="shared" ca="1" si="100"/>
        <v/>
      </c>
      <c r="BA48" s="709" t="str">
        <f t="shared" ca="1" si="100"/>
        <v/>
      </c>
      <c r="BB48" s="709" t="str">
        <f t="shared" ca="1" si="100"/>
        <v/>
      </c>
      <c r="BC48" s="709" t="str">
        <f t="shared" ca="1" si="100"/>
        <v/>
      </c>
      <c r="BD48" s="709" t="str">
        <f t="shared" ca="1" si="100"/>
        <v/>
      </c>
      <c r="BE48" s="709" t="str">
        <f t="shared" ca="1" si="100"/>
        <v/>
      </c>
      <c r="BF48" s="709" t="str">
        <f t="shared" ca="1" si="100"/>
        <v/>
      </c>
      <c r="BG48" s="709" t="str">
        <f t="shared" ca="1" si="100"/>
        <v/>
      </c>
      <c r="BH48" s="709" t="str">
        <f t="shared" ca="1" si="100"/>
        <v/>
      </c>
      <c r="BI48" s="709" t="str">
        <f t="shared" ca="1" si="100"/>
        <v/>
      </c>
      <c r="BJ48" s="709" t="str">
        <f t="shared" ca="1" si="100"/>
        <v/>
      </c>
      <c r="BK48" s="709" t="str">
        <f t="shared" ca="1" si="100"/>
        <v/>
      </c>
      <c r="BL48" s="709" t="str">
        <f t="shared" ca="1" si="100"/>
        <v/>
      </c>
      <c r="BM48" s="709" t="str">
        <f t="shared" ca="1" si="98"/>
        <v/>
      </c>
      <c r="BN48" s="709" t="str">
        <f t="shared" ca="1" si="99"/>
        <v/>
      </c>
    </row>
    <row r="49" spans="3:66" ht="14" customHeight="1" x14ac:dyDescent="0.15">
      <c r="C49" s="693">
        <f t="shared" si="0"/>
        <v>25</v>
      </c>
      <c r="D49" s="694">
        <f t="shared" si="4"/>
        <v>31</v>
      </c>
      <c r="E49" s="695">
        <f t="shared" si="1"/>
        <v>1</v>
      </c>
      <c r="F49" s="691">
        <f t="shared" si="10"/>
        <v>5</v>
      </c>
      <c r="G49" s="696" t="str" cm="1">
        <f t="array" ref="G49">_xlfn.IFS(J49&lt;=0.3,"NAO",AND(J49&lt;0.5,J49&gt;0.3),"Macro",J49&gt;=0.5,"NAO")</f>
        <v>NAO</v>
      </c>
      <c r="H49" s="694">
        <f t="shared" si="2"/>
        <v>55</v>
      </c>
      <c r="I49" s="690">
        <f t="shared" si="11"/>
        <v>175</v>
      </c>
      <c r="J49" s="47">
        <f t="shared" si="3"/>
        <v>0.8</v>
      </c>
      <c r="K49" s="692" t="str">
        <f t="shared" si="5"/>
        <v/>
      </c>
      <c r="O49" s="710">
        <v>4</v>
      </c>
      <c r="P49" s="709" t="str">
        <f t="shared" ref="P49:BL49" ca="1" si="101">IF($O49&lt;=$O$11,IF(COLUMN()&lt;16+1,"",OFFSET(P48,0,-1,1,1)),"")</f>
        <v/>
      </c>
      <c r="Q49" s="709" t="str">
        <f t="shared" ca="1" si="101"/>
        <v/>
      </c>
      <c r="R49" s="709" t="str">
        <f t="shared" ca="1" si="101"/>
        <v/>
      </c>
      <c r="S49" s="709">
        <f t="shared" ca="1" si="101"/>
        <v>1</v>
      </c>
      <c r="T49" s="709">
        <f t="shared" ca="1" si="101"/>
        <v>2</v>
      </c>
      <c r="U49" s="709">
        <f t="shared" ca="1" si="101"/>
        <v>3</v>
      </c>
      <c r="V49" s="709">
        <f t="shared" ca="1" si="101"/>
        <v>4</v>
      </c>
      <c r="W49" s="709">
        <f t="shared" ca="1" si="101"/>
        <v>5</v>
      </c>
      <c r="X49" s="709">
        <f t="shared" ca="1" si="101"/>
        <v>6</v>
      </c>
      <c r="Y49" s="709">
        <f t="shared" ca="1" si="101"/>
        <v>7</v>
      </c>
      <c r="Z49" s="709">
        <f t="shared" ca="1" si="101"/>
        <v>8</v>
      </c>
      <c r="AA49" s="709">
        <f t="shared" ca="1" si="101"/>
        <v>9</v>
      </c>
      <c r="AB49" s="709">
        <f t="shared" ca="1" si="101"/>
        <v>10</v>
      </c>
      <c r="AC49" s="709">
        <f t="shared" ca="1" si="101"/>
        <v>11</v>
      </c>
      <c r="AD49" s="709">
        <f t="shared" ca="1" si="101"/>
        <v>12</v>
      </c>
      <c r="AE49" s="709">
        <f t="shared" ca="1" si="101"/>
        <v>13</v>
      </c>
      <c r="AF49" s="709">
        <f t="shared" ca="1" si="101"/>
        <v>14</v>
      </c>
      <c r="AG49" s="709">
        <f t="shared" ca="1" si="101"/>
        <v>15</v>
      </c>
      <c r="AH49" s="709">
        <f t="shared" ca="1" si="101"/>
        <v>16</v>
      </c>
      <c r="AI49" s="709">
        <f t="shared" ca="1" si="101"/>
        <v>17</v>
      </c>
      <c r="AJ49" s="709">
        <f t="shared" ca="1" si="101"/>
        <v>18</v>
      </c>
      <c r="AK49" s="709">
        <f t="shared" ca="1" si="101"/>
        <v>19</v>
      </c>
      <c r="AL49" s="709">
        <f t="shared" ca="1" si="101"/>
        <v>20</v>
      </c>
      <c r="AM49" s="709" t="str">
        <f t="shared" ca="1" si="101"/>
        <v/>
      </c>
      <c r="AN49" s="709" t="str">
        <f t="shared" ca="1" si="101"/>
        <v/>
      </c>
      <c r="AO49" s="709" t="str">
        <f t="shared" ca="1" si="101"/>
        <v/>
      </c>
      <c r="AP49" s="709" t="str">
        <f t="shared" ca="1" si="101"/>
        <v/>
      </c>
      <c r="AQ49" s="709" t="str">
        <f t="shared" ca="1" si="101"/>
        <v/>
      </c>
      <c r="AR49" s="709" t="str">
        <f t="shared" ca="1" si="101"/>
        <v/>
      </c>
      <c r="AS49" s="709" t="str">
        <f t="shared" ca="1" si="101"/>
        <v/>
      </c>
      <c r="AT49" s="709" t="str">
        <f t="shared" ca="1" si="101"/>
        <v/>
      </c>
      <c r="AU49" s="709" t="str">
        <f t="shared" ca="1" si="101"/>
        <v/>
      </c>
      <c r="AV49" s="709" t="str">
        <f t="shared" ca="1" si="101"/>
        <v/>
      </c>
      <c r="AW49" s="709" t="str">
        <f t="shared" ca="1" si="101"/>
        <v/>
      </c>
      <c r="AX49" s="709" t="str">
        <f t="shared" ca="1" si="101"/>
        <v/>
      </c>
      <c r="AY49" s="709" t="str">
        <f t="shared" ca="1" si="101"/>
        <v/>
      </c>
      <c r="AZ49" s="709" t="str">
        <f t="shared" ca="1" si="101"/>
        <v/>
      </c>
      <c r="BA49" s="709" t="str">
        <f t="shared" ca="1" si="101"/>
        <v/>
      </c>
      <c r="BB49" s="709" t="str">
        <f t="shared" ca="1" si="101"/>
        <v/>
      </c>
      <c r="BC49" s="709" t="str">
        <f t="shared" ca="1" si="101"/>
        <v/>
      </c>
      <c r="BD49" s="709" t="str">
        <f t="shared" ca="1" si="101"/>
        <v/>
      </c>
      <c r="BE49" s="709" t="str">
        <f t="shared" ca="1" si="101"/>
        <v/>
      </c>
      <c r="BF49" s="709" t="str">
        <f t="shared" ca="1" si="101"/>
        <v/>
      </c>
      <c r="BG49" s="709" t="str">
        <f t="shared" ca="1" si="101"/>
        <v/>
      </c>
      <c r="BH49" s="709" t="str">
        <f t="shared" ca="1" si="101"/>
        <v/>
      </c>
      <c r="BI49" s="709" t="str">
        <f t="shared" ca="1" si="101"/>
        <v/>
      </c>
      <c r="BJ49" s="709" t="str">
        <f t="shared" ca="1" si="101"/>
        <v/>
      </c>
      <c r="BK49" s="709" t="str">
        <f t="shared" ca="1" si="101"/>
        <v/>
      </c>
      <c r="BL49" s="709" t="str">
        <f t="shared" ca="1" si="101"/>
        <v/>
      </c>
      <c r="BM49" s="709" t="str">
        <f t="shared" ca="1" si="98"/>
        <v/>
      </c>
      <c r="BN49" s="709" t="str">
        <f t="shared" ca="1" si="99"/>
        <v/>
      </c>
    </row>
    <row r="50" spans="3:66" ht="14" customHeight="1" x14ac:dyDescent="0.15">
      <c r="C50" s="697">
        <f t="shared" si="0"/>
        <v>25</v>
      </c>
      <c r="D50" s="698">
        <f t="shared" si="4"/>
        <v>32</v>
      </c>
      <c r="E50" s="699">
        <f t="shared" si="1"/>
        <v>1</v>
      </c>
      <c r="F50" s="691">
        <f t="shared" si="10"/>
        <v>5</v>
      </c>
      <c r="G50" s="696" t="str" cm="1">
        <f t="array" ref="G50">_xlfn.IFS(J50&lt;=0.3,"NAO",AND(J50&lt;0.5,J50&gt;0.3),"Macro",J50&gt;=0.5,"NAO")</f>
        <v>NAO</v>
      </c>
      <c r="H50" s="698">
        <f t="shared" si="2"/>
        <v>56</v>
      </c>
      <c r="I50" s="690">
        <f t="shared" si="11"/>
        <v>180</v>
      </c>
      <c r="J50" s="48">
        <f t="shared" si="3"/>
        <v>0.7857142857142857</v>
      </c>
      <c r="K50" s="692" t="str">
        <f t="shared" si="5"/>
        <v/>
      </c>
      <c r="O50" s="708">
        <v>5</v>
      </c>
      <c r="P50" s="709" t="str">
        <f t="shared" ref="P50:BL50" ca="1" si="102">IF($O50&lt;=$O$11,IF(COLUMN()&lt;16+1,"",OFFSET(P49,0,-1,1,1)),"")</f>
        <v/>
      </c>
      <c r="Q50" s="709" t="str">
        <f t="shared" ca="1" si="102"/>
        <v/>
      </c>
      <c r="R50" s="709" t="str">
        <f t="shared" ca="1" si="102"/>
        <v/>
      </c>
      <c r="S50" s="709" t="str">
        <f t="shared" ca="1" si="102"/>
        <v/>
      </c>
      <c r="T50" s="709">
        <f t="shared" ca="1" si="102"/>
        <v>1</v>
      </c>
      <c r="U50" s="709">
        <f t="shared" ca="1" si="102"/>
        <v>2</v>
      </c>
      <c r="V50" s="709">
        <f t="shared" ca="1" si="102"/>
        <v>3</v>
      </c>
      <c r="W50" s="709">
        <f t="shared" ca="1" si="102"/>
        <v>4</v>
      </c>
      <c r="X50" s="709">
        <f t="shared" ca="1" si="102"/>
        <v>5</v>
      </c>
      <c r="Y50" s="709">
        <f t="shared" ca="1" si="102"/>
        <v>6</v>
      </c>
      <c r="Z50" s="709">
        <f t="shared" ca="1" si="102"/>
        <v>7</v>
      </c>
      <c r="AA50" s="709">
        <f t="shared" ca="1" si="102"/>
        <v>8</v>
      </c>
      <c r="AB50" s="709">
        <f t="shared" ca="1" si="102"/>
        <v>9</v>
      </c>
      <c r="AC50" s="709">
        <f t="shared" ca="1" si="102"/>
        <v>10</v>
      </c>
      <c r="AD50" s="709">
        <f t="shared" ca="1" si="102"/>
        <v>11</v>
      </c>
      <c r="AE50" s="709">
        <f t="shared" ca="1" si="102"/>
        <v>12</v>
      </c>
      <c r="AF50" s="709">
        <f t="shared" ca="1" si="102"/>
        <v>13</v>
      </c>
      <c r="AG50" s="709">
        <f t="shared" ca="1" si="102"/>
        <v>14</v>
      </c>
      <c r="AH50" s="709">
        <f t="shared" ca="1" si="102"/>
        <v>15</v>
      </c>
      <c r="AI50" s="709">
        <f t="shared" ca="1" si="102"/>
        <v>16</v>
      </c>
      <c r="AJ50" s="709">
        <f t="shared" ca="1" si="102"/>
        <v>17</v>
      </c>
      <c r="AK50" s="709">
        <f t="shared" ca="1" si="102"/>
        <v>18</v>
      </c>
      <c r="AL50" s="709">
        <f t="shared" ca="1" si="102"/>
        <v>19</v>
      </c>
      <c r="AM50" s="709">
        <f t="shared" ca="1" si="102"/>
        <v>20</v>
      </c>
      <c r="AN50" s="709" t="str">
        <f t="shared" ca="1" si="102"/>
        <v/>
      </c>
      <c r="AO50" s="709" t="str">
        <f t="shared" ca="1" si="102"/>
        <v/>
      </c>
      <c r="AP50" s="709" t="str">
        <f t="shared" ca="1" si="102"/>
        <v/>
      </c>
      <c r="AQ50" s="709" t="str">
        <f t="shared" ca="1" si="102"/>
        <v/>
      </c>
      <c r="AR50" s="709" t="str">
        <f t="shared" ca="1" si="102"/>
        <v/>
      </c>
      <c r="AS50" s="709" t="str">
        <f t="shared" ca="1" si="102"/>
        <v/>
      </c>
      <c r="AT50" s="709" t="str">
        <f t="shared" ca="1" si="102"/>
        <v/>
      </c>
      <c r="AU50" s="709" t="str">
        <f t="shared" ca="1" si="102"/>
        <v/>
      </c>
      <c r="AV50" s="709" t="str">
        <f t="shared" ca="1" si="102"/>
        <v/>
      </c>
      <c r="AW50" s="709" t="str">
        <f t="shared" ca="1" si="102"/>
        <v/>
      </c>
      <c r="AX50" s="709" t="str">
        <f t="shared" ca="1" si="102"/>
        <v/>
      </c>
      <c r="AY50" s="709" t="str">
        <f t="shared" ca="1" si="102"/>
        <v/>
      </c>
      <c r="AZ50" s="709" t="str">
        <f t="shared" ca="1" si="102"/>
        <v/>
      </c>
      <c r="BA50" s="709" t="str">
        <f t="shared" ca="1" si="102"/>
        <v/>
      </c>
      <c r="BB50" s="709" t="str">
        <f t="shared" ca="1" si="102"/>
        <v/>
      </c>
      <c r="BC50" s="709" t="str">
        <f t="shared" ca="1" si="102"/>
        <v/>
      </c>
      <c r="BD50" s="709" t="str">
        <f t="shared" ca="1" si="102"/>
        <v/>
      </c>
      <c r="BE50" s="709" t="str">
        <f t="shared" ca="1" si="102"/>
        <v/>
      </c>
      <c r="BF50" s="709" t="str">
        <f t="shared" ca="1" si="102"/>
        <v/>
      </c>
      <c r="BG50" s="709" t="str">
        <f t="shared" ca="1" si="102"/>
        <v/>
      </c>
      <c r="BH50" s="709" t="str">
        <f t="shared" ca="1" si="102"/>
        <v/>
      </c>
      <c r="BI50" s="709" t="str">
        <f t="shared" ca="1" si="102"/>
        <v/>
      </c>
      <c r="BJ50" s="709" t="str">
        <f t="shared" ca="1" si="102"/>
        <v/>
      </c>
      <c r="BK50" s="709" t="str">
        <f t="shared" ca="1" si="102"/>
        <v/>
      </c>
      <c r="BL50" s="709" t="str">
        <f t="shared" ca="1" si="102"/>
        <v/>
      </c>
      <c r="BM50" s="709" t="str">
        <f t="shared" ca="1" si="98"/>
        <v/>
      </c>
      <c r="BN50" s="709" t="str">
        <f t="shared" ca="1" si="99"/>
        <v/>
      </c>
    </row>
    <row r="51" spans="3:66" ht="14" customHeight="1" x14ac:dyDescent="0.15">
      <c r="C51" s="693">
        <f t="shared" si="0"/>
        <v>25</v>
      </c>
      <c r="D51" s="694">
        <f t="shared" si="4"/>
        <v>33</v>
      </c>
      <c r="E51" s="695">
        <f t="shared" si="1"/>
        <v>1</v>
      </c>
      <c r="F51" s="691">
        <f t="shared" si="10"/>
        <v>5</v>
      </c>
      <c r="G51" s="696" t="str" cm="1">
        <f t="array" ref="G51">_xlfn.IFS(J51&lt;=0.3,"NAO",AND(J51&lt;0.5,J51&gt;0.3),"Macro",J51&gt;=0.5,"NAO")</f>
        <v>NAO</v>
      </c>
      <c r="H51" s="694">
        <f t="shared" si="2"/>
        <v>57</v>
      </c>
      <c r="I51" s="690">
        <f t="shared" si="11"/>
        <v>185</v>
      </c>
      <c r="J51" s="47">
        <f t="shared" si="3"/>
        <v>0.77192982456140347</v>
      </c>
      <c r="K51" s="692" t="str">
        <f t="shared" si="5"/>
        <v/>
      </c>
      <c r="O51" s="710">
        <v>6</v>
      </c>
      <c r="P51" s="709" t="str">
        <f t="shared" ref="P51:BL51" ca="1" si="103">IF($O51&lt;=$O$11,IF(COLUMN()&lt;16+1,"",OFFSET(P50,0,-1,1,1)),"")</f>
        <v/>
      </c>
      <c r="Q51" s="709" t="str">
        <f t="shared" ca="1" si="103"/>
        <v/>
      </c>
      <c r="R51" s="709" t="str">
        <f t="shared" ca="1" si="103"/>
        <v/>
      </c>
      <c r="S51" s="709" t="str">
        <f t="shared" ca="1" si="103"/>
        <v/>
      </c>
      <c r="T51" s="709" t="str">
        <f t="shared" ca="1" si="103"/>
        <v/>
      </c>
      <c r="U51" s="709" t="str">
        <f t="shared" ca="1" si="103"/>
        <v/>
      </c>
      <c r="V51" s="709" t="str">
        <f t="shared" ca="1" si="103"/>
        <v/>
      </c>
      <c r="W51" s="709" t="str">
        <f t="shared" ca="1" si="103"/>
        <v/>
      </c>
      <c r="X51" s="709" t="str">
        <f t="shared" ca="1" si="103"/>
        <v/>
      </c>
      <c r="Y51" s="709" t="str">
        <f t="shared" ca="1" si="103"/>
        <v/>
      </c>
      <c r="Z51" s="709" t="str">
        <f t="shared" ca="1" si="103"/>
        <v/>
      </c>
      <c r="AA51" s="709" t="str">
        <f t="shared" ca="1" si="103"/>
        <v/>
      </c>
      <c r="AB51" s="709" t="str">
        <f t="shared" ca="1" si="103"/>
        <v/>
      </c>
      <c r="AC51" s="709" t="str">
        <f t="shared" ca="1" si="103"/>
        <v/>
      </c>
      <c r="AD51" s="709" t="str">
        <f t="shared" ca="1" si="103"/>
        <v/>
      </c>
      <c r="AE51" s="709" t="str">
        <f t="shared" ca="1" si="103"/>
        <v/>
      </c>
      <c r="AF51" s="709" t="str">
        <f t="shared" ca="1" si="103"/>
        <v/>
      </c>
      <c r="AG51" s="709" t="str">
        <f t="shared" ca="1" si="103"/>
        <v/>
      </c>
      <c r="AH51" s="709" t="str">
        <f t="shared" ca="1" si="103"/>
        <v/>
      </c>
      <c r="AI51" s="709" t="str">
        <f t="shared" ca="1" si="103"/>
        <v/>
      </c>
      <c r="AJ51" s="709" t="str">
        <f t="shared" ca="1" si="103"/>
        <v/>
      </c>
      <c r="AK51" s="709" t="str">
        <f t="shared" ca="1" si="103"/>
        <v/>
      </c>
      <c r="AL51" s="709" t="str">
        <f t="shared" ca="1" si="103"/>
        <v/>
      </c>
      <c r="AM51" s="709" t="str">
        <f t="shared" ca="1" si="103"/>
        <v/>
      </c>
      <c r="AN51" s="709" t="str">
        <f t="shared" ca="1" si="103"/>
        <v/>
      </c>
      <c r="AO51" s="709" t="str">
        <f t="shared" ca="1" si="103"/>
        <v/>
      </c>
      <c r="AP51" s="709" t="str">
        <f t="shared" ca="1" si="103"/>
        <v/>
      </c>
      <c r="AQ51" s="709" t="str">
        <f t="shared" ca="1" si="103"/>
        <v/>
      </c>
      <c r="AR51" s="709" t="str">
        <f t="shared" ca="1" si="103"/>
        <v/>
      </c>
      <c r="AS51" s="709" t="str">
        <f t="shared" ca="1" si="103"/>
        <v/>
      </c>
      <c r="AT51" s="709" t="str">
        <f t="shared" ca="1" si="103"/>
        <v/>
      </c>
      <c r="AU51" s="709" t="str">
        <f t="shared" ca="1" si="103"/>
        <v/>
      </c>
      <c r="AV51" s="709" t="str">
        <f t="shared" ca="1" si="103"/>
        <v/>
      </c>
      <c r="AW51" s="709" t="str">
        <f t="shared" ca="1" si="103"/>
        <v/>
      </c>
      <c r="AX51" s="709" t="str">
        <f t="shared" ca="1" si="103"/>
        <v/>
      </c>
      <c r="AY51" s="709" t="str">
        <f t="shared" ca="1" si="103"/>
        <v/>
      </c>
      <c r="AZ51" s="709" t="str">
        <f t="shared" ca="1" si="103"/>
        <v/>
      </c>
      <c r="BA51" s="709" t="str">
        <f t="shared" ca="1" si="103"/>
        <v/>
      </c>
      <c r="BB51" s="709" t="str">
        <f t="shared" ca="1" si="103"/>
        <v/>
      </c>
      <c r="BC51" s="709" t="str">
        <f t="shared" ca="1" si="103"/>
        <v/>
      </c>
      <c r="BD51" s="709" t="str">
        <f t="shared" ca="1" si="103"/>
        <v/>
      </c>
      <c r="BE51" s="709" t="str">
        <f t="shared" ca="1" si="103"/>
        <v/>
      </c>
      <c r="BF51" s="709" t="str">
        <f t="shared" ca="1" si="103"/>
        <v/>
      </c>
      <c r="BG51" s="709" t="str">
        <f t="shared" ca="1" si="103"/>
        <v/>
      </c>
      <c r="BH51" s="709" t="str">
        <f t="shared" ca="1" si="103"/>
        <v/>
      </c>
      <c r="BI51" s="709" t="str">
        <f t="shared" ca="1" si="103"/>
        <v/>
      </c>
      <c r="BJ51" s="709" t="str">
        <f t="shared" ca="1" si="103"/>
        <v/>
      </c>
      <c r="BK51" s="709" t="str">
        <f t="shared" ca="1" si="103"/>
        <v/>
      </c>
      <c r="BL51" s="709" t="str">
        <f t="shared" ca="1" si="103"/>
        <v/>
      </c>
      <c r="BM51" s="709" t="str">
        <f t="shared" ca="1" si="98"/>
        <v/>
      </c>
      <c r="BN51" s="709" t="str">
        <f t="shared" ca="1" si="99"/>
        <v/>
      </c>
    </row>
    <row r="52" spans="3:66" ht="14" customHeight="1" x14ac:dyDescent="0.15">
      <c r="C52" s="693">
        <f t="shared" si="0"/>
        <v>25</v>
      </c>
      <c r="D52" s="694">
        <f t="shared" si="4"/>
        <v>34</v>
      </c>
      <c r="E52" s="695">
        <f t="shared" si="1"/>
        <v>1</v>
      </c>
      <c r="F52" s="691">
        <f t="shared" si="10"/>
        <v>5</v>
      </c>
      <c r="G52" s="696" t="str" cm="1">
        <f t="array" ref="G52">_xlfn.IFS(J52&lt;=0.3,"NAO",AND(J52&lt;0.5,J52&gt;0.3),"Macro",J52&gt;=0.5,"NAO")</f>
        <v>NAO</v>
      </c>
      <c r="H52" s="694">
        <f t="shared" si="2"/>
        <v>58</v>
      </c>
      <c r="I52" s="690">
        <f t="shared" si="11"/>
        <v>190</v>
      </c>
      <c r="J52" s="47">
        <f t="shared" si="3"/>
        <v>0.75862068965517238</v>
      </c>
      <c r="K52" s="692" t="str">
        <f t="shared" si="5"/>
        <v/>
      </c>
      <c r="O52" s="708">
        <v>7</v>
      </c>
      <c r="P52" s="709" t="str">
        <f t="shared" ref="P52:BL52" ca="1" si="104">IF($O52&lt;=$O$11,IF(COLUMN()&lt;16+1,"",OFFSET(P51,0,-1,1,1)),"")</f>
        <v/>
      </c>
      <c r="Q52" s="709" t="str">
        <f t="shared" ca="1" si="104"/>
        <v/>
      </c>
      <c r="R52" s="709" t="str">
        <f t="shared" ca="1" si="104"/>
        <v/>
      </c>
      <c r="S52" s="709" t="str">
        <f t="shared" ca="1" si="104"/>
        <v/>
      </c>
      <c r="T52" s="709" t="str">
        <f t="shared" ca="1" si="104"/>
        <v/>
      </c>
      <c r="U52" s="709" t="str">
        <f t="shared" ca="1" si="104"/>
        <v/>
      </c>
      <c r="V52" s="709" t="str">
        <f t="shared" ca="1" si="104"/>
        <v/>
      </c>
      <c r="W52" s="709" t="str">
        <f t="shared" ca="1" si="104"/>
        <v/>
      </c>
      <c r="X52" s="709" t="str">
        <f t="shared" ca="1" si="104"/>
        <v/>
      </c>
      <c r="Y52" s="709" t="str">
        <f t="shared" ca="1" si="104"/>
        <v/>
      </c>
      <c r="Z52" s="709" t="str">
        <f t="shared" ca="1" si="104"/>
        <v/>
      </c>
      <c r="AA52" s="709" t="str">
        <f t="shared" ca="1" si="104"/>
        <v/>
      </c>
      <c r="AB52" s="709" t="str">
        <f t="shared" ca="1" si="104"/>
        <v/>
      </c>
      <c r="AC52" s="709" t="str">
        <f t="shared" ca="1" si="104"/>
        <v/>
      </c>
      <c r="AD52" s="709" t="str">
        <f t="shared" ca="1" si="104"/>
        <v/>
      </c>
      <c r="AE52" s="709" t="str">
        <f t="shared" ca="1" si="104"/>
        <v/>
      </c>
      <c r="AF52" s="709" t="str">
        <f t="shared" ca="1" si="104"/>
        <v/>
      </c>
      <c r="AG52" s="709" t="str">
        <f t="shared" ca="1" si="104"/>
        <v/>
      </c>
      <c r="AH52" s="709" t="str">
        <f t="shared" ca="1" si="104"/>
        <v/>
      </c>
      <c r="AI52" s="709" t="str">
        <f t="shared" ca="1" si="104"/>
        <v/>
      </c>
      <c r="AJ52" s="709" t="str">
        <f t="shared" ca="1" si="104"/>
        <v/>
      </c>
      <c r="AK52" s="709" t="str">
        <f t="shared" ca="1" si="104"/>
        <v/>
      </c>
      <c r="AL52" s="709" t="str">
        <f t="shared" ca="1" si="104"/>
        <v/>
      </c>
      <c r="AM52" s="709" t="str">
        <f t="shared" ca="1" si="104"/>
        <v/>
      </c>
      <c r="AN52" s="709" t="str">
        <f t="shared" ca="1" si="104"/>
        <v/>
      </c>
      <c r="AO52" s="709" t="str">
        <f t="shared" ca="1" si="104"/>
        <v/>
      </c>
      <c r="AP52" s="709" t="str">
        <f t="shared" ca="1" si="104"/>
        <v/>
      </c>
      <c r="AQ52" s="709" t="str">
        <f t="shared" ca="1" si="104"/>
        <v/>
      </c>
      <c r="AR52" s="709" t="str">
        <f t="shared" ca="1" si="104"/>
        <v/>
      </c>
      <c r="AS52" s="709" t="str">
        <f t="shared" ca="1" si="104"/>
        <v/>
      </c>
      <c r="AT52" s="709" t="str">
        <f t="shared" ca="1" si="104"/>
        <v/>
      </c>
      <c r="AU52" s="709" t="str">
        <f t="shared" ca="1" si="104"/>
        <v/>
      </c>
      <c r="AV52" s="709" t="str">
        <f t="shared" ca="1" si="104"/>
        <v/>
      </c>
      <c r="AW52" s="709" t="str">
        <f t="shared" ca="1" si="104"/>
        <v/>
      </c>
      <c r="AX52" s="709" t="str">
        <f t="shared" ca="1" si="104"/>
        <v/>
      </c>
      <c r="AY52" s="709" t="str">
        <f t="shared" ca="1" si="104"/>
        <v/>
      </c>
      <c r="AZ52" s="709" t="str">
        <f t="shared" ca="1" si="104"/>
        <v/>
      </c>
      <c r="BA52" s="709" t="str">
        <f t="shared" ca="1" si="104"/>
        <v/>
      </c>
      <c r="BB52" s="709" t="str">
        <f t="shared" ca="1" si="104"/>
        <v/>
      </c>
      <c r="BC52" s="709" t="str">
        <f t="shared" ca="1" si="104"/>
        <v/>
      </c>
      <c r="BD52" s="709" t="str">
        <f t="shared" ca="1" si="104"/>
        <v/>
      </c>
      <c r="BE52" s="709" t="str">
        <f t="shared" ca="1" si="104"/>
        <v/>
      </c>
      <c r="BF52" s="709" t="str">
        <f t="shared" ca="1" si="104"/>
        <v/>
      </c>
      <c r="BG52" s="709" t="str">
        <f t="shared" ca="1" si="104"/>
        <v/>
      </c>
      <c r="BH52" s="709" t="str">
        <f t="shared" ca="1" si="104"/>
        <v/>
      </c>
      <c r="BI52" s="709" t="str">
        <f t="shared" ca="1" si="104"/>
        <v/>
      </c>
      <c r="BJ52" s="709" t="str">
        <f t="shared" ca="1" si="104"/>
        <v/>
      </c>
      <c r="BK52" s="709" t="str">
        <f t="shared" ca="1" si="104"/>
        <v/>
      </c>
      <c r="BL52" s="709" t="str">
        <f t="shared" ca="1" si="104"/>
        <v/>
      </c>
      <c r="BM52" s="709" t="str">
        <f t="shared" ca="1" si="98"/>
        <v/>
      </c>
      <c r="BN52" s="709" t="str">
        <f t="shared" ca="1" si="99"/>
        <v/>
      </c>
    </row>
    <row r="53" spans="3:66" ht="14" customHeight="1" x14ac:dyDescent="0.15">
      <c r="C53" s="693">
        <f t="shared" si="0"/>
        <v>25</v>
      </c>
      <c r="D53" s="694">
        <f t="shared" si="4"/>
        <v>35</v>
      </c>
      <c r="E53" s="695">
        <f t="shared" si="1"/>
        <v>1</v>
      </c>
      <c r="F53" s="691">
        <f t="shared" si="10"/>
        <v>5</v>
      </c>
      <c r="G53" s="696" t="str" cm="1">
        <f t="array" ref="G53">_xlfn.IFS(J53&lt;=0.3,"NAO",AND(J53&lt;0.5,J53&gt;0.3),"Macro",J53&gt;=0.5,"NAO")</f>
        <v>NAO</v>
      </c>
      <c r="H53" s="694">
        <f t="shared" si="2"/>
        <v>59</v>
      </c>
      <c r="I53" s="690">
        <f t="shared" si="11"/>
        <v>195</v>
      </c>
      <c r="J53" s="47">
        <f t="shared" si="3"/>
        <v>0.74576271186440679</v>
      </c>
      <c r="K53" s="692" t="str">
        <f t="shared" si="5"/>
        <v/>
      </c>
      <c r="O53" s="710">
        <v>8</v>
      </c>
      <c r="P53" s="709" t="str">
        <f t="shared" ref="P53:BL53" ca="1" si="105">IF($O53&lt;=$O$11,IF(COLUMN()&lt;16+1,"",OFFSET(P52,0,-1,1,1)),"")</f>
        <v/>
      </c>
      <c r="Q53" s="709" t="str">
        <f t="shared" ca="1" si="105"/>
        <v/>
      </c>
      <c r="R53" s="709" t="str">
        <f t="shared" ca="1" si="105"/>
        <v/>
      </c>
      <c r="S53" s="709" t="str">
        <f t="shared" ca="1" si="105"/>
        <v/>
      </c>
      <c r="T53" s="709" t="str">
        <f t="shared" ca="1" si="105"/>
        <v/>
      </c>
      <c r="U53" s="709" t="str">
        <f t="shared" ca="1" si="105"/>
        <v/>
      </c>
      <c r="V53" s="709" t="str">
        <f t="shared" ca="1" si="105"/>
        <v/>
      </c>
      <c r="W53" s="709" t="str">
        <f t="shared" ca="1" si="105"/>
        <v/>
      </c>
      <c r="X53" s="709" t="str">
        <f t="shared" ca="1" si="105"/>
        <v/>
      </c>
      <c r="Y53" s="709" t="str">
        <f t="shared" ca="1" si="105"/>
        <v/>
      </c>
      <c r="Z53" s="709" t="str">
        <f t="shared" ca="1" si="105"/>
        <v/>
      </c>
      <c r="AA53" s="709" t="str">
        <f t="shared" ca="1" si="105"/>
        <v/>
      </c>
      <c r="AB53" s="709" t="str">
        <f t="shared" ca="1" si="105"/>
        <v/>
      </c>
      <c r="AC53" s="709" t="str">
        <f t="shared" ca="1" si="105"/>
        <v/>
      </c>
      <c r="AD53" s="709" t="str">
        <f t="shared" ca="1" si="105"/>
        <v/>
      </c>
      <c r="AE53" s="709" t="str">
        <f t="shared" ca="1" si="105"/>
        <v/>
      </c>
      <c r="AF53" s="709" t="str">
        <f t="shared" ca="1" si="105"/>
        <v/>
      </c>
      <c r="AG53" s="709" t="str">
        <f t="shared" ca="1" si="105"/>
        <v/>
      </c>
      <c r="AH53" s="709" t="str">
        <f t="shared" ca="1" si="105"/>
        <v/>
      </c>
      <c r="AI53" s="709" t="str">
        <f t="shared" ca="1" si="105"/>
        <v/>
      </c>
      <c r="AJ53" s="709" t="str">
        <f t="shared" ca="1" si="105"/>
        <v/>
      </c>
      <c r="AK53" s="709" t="str">
        <f t="shared" ca="1" si="105"/>
        <v/>
      </c>
      <c r="AL53" s="709" t="str">
        <f t="shared" ca="1" si="105"/>
        <v/>
      </c>
      <c r="AM53" s="709" t="str">
        <f t="shared" ca="1" si="105"/>
        <v/>
      </c>
      <c r="AN53" s="709" t="str">
        <f t="shared" ca="1" si="105"/>
        <v/>
      </c>
      <c r="AO53" s="709" t="str">
        <f t="shared" ca="1" si="105"/>
        <v/>
      </c>
      <c r="AP53" s="709" t="str">
        <f t="shared" ca="1" si="105"/>
        <v/>
      </c>
      <c r="AQ53" s="709" t="str">
        <f t="shared" ca="1" si="105"/>
        <v/>
      </c>
      <c r="AR53" s="709" t="str">
        <f t="shared" ca="1" si="105"/>
        <v/>
      </c>
      <c r="AS53" s="709" t="str">
        <f t="shared" ca="1" si="105"/>
        <v/>
      </c>
      <c r="AT53" s="709" t="str">
        <f t="shared" ca="1" si="105"/>
        <v/>
      </c>
      <c r="AU53" s="709" t="str">
        <f t="shared" ca="1" si="105"/>
        <v/>
      </c>
      <c r="AV53" s="709" t="str">
        <f t="shared" ca="1" si="105"/>
        <v/>
      </c>
      <c r="AW53" s="709" t="str">
        <f t="shared" ca="1" si="105"/>
        <v/>
      </c>
      <c r="AX53" s="709" t="str">
        <f t="shared" ca="1" si="105"/>
        <v/>
      </c>
      <c r="AY53" s="709" t="str">
        <f t="shared" ca="1" si="105"/>
        <v/>
      </c>
      <c r="AZ53" s="709" t="str">
        <f t="shared" ca="1" si="105"/>
        <v/>
      </c>
      <c r="BA53" s="709" t="str">
        <f t="shared" ca="1" si="105"/>
        <v/>
      </c>
      <c r="BB53" s="709" t="str">
        <f t="shared" ca="1" si="105"/>
        <v/>
      </c>
      <c r="BC53" s="709" t="str">
        <f t="shared" ca="1" si="105"/>
        <v/>
      </c>
      <c r="BD53" s="709" t="str">
        <f t="shared" ca="1" si="105"/>
        <v/>
      </c>
      <c r="BE53" s="709" t="str">
        <f t="shared" ca="1" si="105"/>
        <v/>
      </c>
      <c r="BF53" s="709" t="str">
        <f t="shared" ca="1" si="105"/>
        <v/>
      </c>
      <c r="BG53" s="709" t="str">
        <f t="shared" ca="1" si="105"/>
        <v/>
      </c>
      <c r="BH53" s="709" t="str">
        <f t="shared" ca="1" si="105"/>
        <v/>
      </c>
      <c r="BI53" s="709" t="str">
        <f t="shared" ca="1" si="105"/>
        <v/>
      </c>
      <c r="BJ53" s="709" t="str">
        <f t="shared" ca="1" si="105"/>
        <v/>
      </c>
      <c r="BK53" s="709" t="str">
        <f t="shared" ca="1" si="105"/>
        <v/>
      </c>
      <c r="BL53" s="709" t="str">
        <f t="shared" ca="1" si="105"/>
        <v/>
      </c>
      <c r="BM53" s="709" t="str">
        <f t="shared" ca="1" si="98"/>
        <v/>
      </c>
      <c r="BN53" s="709" t="str">
        <f t="shared" ca="1" si="99"/>
        <v/>
      </c>
    </row>
    <row r="54" spans="3:66" ht="14" customHeight="1" x14ac:dyDescent="0.15">
      <c r="C54" s="693">
        <f t="shared" si="0"/>
        <v>25</v>
      </c>
      <c r="D54" s="694">
        <f t="shared" si="4"/>
        <v>36</v>
      </c>
      <c r="E54" s="695">
        <f t="shared" si="1"/>
        <v>1</v>
      </c>
      <c r="F54" s="691">
        <f t="shared" si="10"/>
        <v>5</v>
      </c>
      <c r="G54" s="696" t="str" cm="1">
        <f t="array" ref="G54">_xlfn.IFS(J54&lt;=0.3,"NAO",AND(J54&lt;0.5,J54&gt;0.3),"Macro",J54&gt;=0.5,"NAO")</f>
        <v>NAO</v>
      </c>
      <c r="H54" s="694">
        <f t="shared" si="2"/>
        <v>60</v>
      </c>
      <c r="I54" s="690">
        <f t="shared" si="11"/>
        <v>200</v>
      </c>
      <c r="J54" s="47">
        <f t="shared" si="3"/>
        <v>0.73333333333333328</v>
      </c>
      <c r="K54" s="692" t="str">
        <f t="shared" si="5"/>
        <v/>
      </c>
      <c r="O54" s="708">
        <v>9</v>
      </c>
      <c r="P54" s="709" t="str">
        <f t="shared" ref="P54:BL54" ca="1" si="106">IF($O54&lt;=$O$11,IF(COLUMN()&lt;16+1,"",OFFSET(P53,0,-1,1,1)),"")</f>
        <v/>
      </c>
      <c r="Q54" s="709" t="str">
        <f t="shared" ca="1" si="106"/>
        <v/>
      </c>
      <c r="R54" s="709" t="str">
        <f t="shared" ca="1" si="106"/>
        <v/>
      </c>
      <c r="S54" s="709" t="str">
        <f t="shared" ca="1" si="106"/>
        <v/>
      </c>
      <c r="T54" s="709" t="str">
        <f t="shared" ca="1" si="106"/>
        <v/>
      </c>
      <c r="U54" s="709" t="str">
        <f t="shared" ca="1" si="106"/>
        <v/>
      </c>
      <c r="V54" s="709" t="str">
        <f t="shared" ca="1" si="106"/>
        <v/>
      </c>
      <c r="W54" s="709" t="str">
        <f t="shared" ca="1" si="106"/>
        <v/>
      </c>
      <c r="X54" s="709" t="str">
        <f t="shared" ca="1" si="106"/>
        <v/>
      </c>
      <c r="Y54" s="709" t="str">
        <f t="shared" ca="1" si="106"/>
        <v/>
      </c>
      <c r="Z54" s="709" t="str">
        <f t="shared" ca="1" si="106"/>
        <v/>
      </c>
      <c r="AA54" s="709" t="str">
        <f t="shared" ca="1" si="106"/>
        <v/>
      </c>
      <c r="AB54" s="709" t="str">
        <f t="shared" ca="1" si="106"/>
        <v/>
      </c>
      <c r="AC54" s="709" t="str">
        <f t="shared" ca="1" si="106"/>
        <v/>
      </c>
      <c r="AD54" s="709" t="str">
        <f t="shared" ca="1" si="106"/>
        <v/>
      </c>
      <c r="AE54" s="709" t="str">
        <f t="shared" ca="1" si="106"/>
        <v/>
      </c>
      <c r="AF54" s="709" t="str">
        <f t="shared" ca="1" si="106"/>
        <v/>
      </c>
      <c r="AG54" s="709" t="str">
        <f t="shared" ca="1" si="106"/>
        <v/>
      </c>
      <c r="AH54" s="709" t="str">
        <f t="shared" ca="1" si="106"/>
        <v/>
      </c>
      <c r="AI54" s="709" t="str">
        <f t="shared" ca="1" si="106"/>
        <v/>
      </c>
      <c r="AJ54" s="709" t="str">
        <f t="shared" ca="1" si="106"/>
        <v/>
      </c>
      <c r="AK54" s="709" t="str">
        <f t="shared" ca="1" si="106"/>
        <v/>
      </c>
      <c r="AL54" s="709" t="str">
        <f t="shared" ca="1" si="106"/>
        <v/>
      </c>
      <c r="AM54" s="709" t="str">
        <f t="shared" ca="1" si="106"/>
        <v/>
      </c>
      <c r="AN54" s="709" t="str">
        <f t="shared" ca="1" si="106"/>
        <v/>
      </c>
      <c r="AO54" s="709" t="str">
        <f t="shared" ca="1" si="106"/>
        <v/>
      </c>
      <c r="AP54" s="709" t="str">
        <f t="shared" ca="1" si="106"/>
        <v/>
      </c>
      <c r="AQ54" s="709" t="str">
        <f t="shared" ca="1" si="106"/>
        <v/>
      </c>
      <c r="AR54" s="709" t="str">
        <f t="shared" ca="1" si="106"/>
        <v/>
      </c>
      <c r="AS54" s="709" t="str">
        <f t="shared" ca="1" si="106"/>
        <v/>
      </c>
      <c r="AT54" s="709" t="str">
        <f t="shared" ca="1" si="106"/>
        <v/>
      </c>
      <c r="AU54" s="709" t="str">
        <f t="shared" ca="1" si="106"/>
        <v/>
      </c>
      <c r="AV54" s="709" t="str">
        <f t="shared" ca="1" si="106"/>
        <v/>
      </c>
      <c r="AW54" s="709" t="str">
        <f t="shared" ca="1" si="106"/>
        <v/>
      </c>
      <c r="AX54" s="709" t="str">
        <f t="shared" ca="1" si="106"/>
        <v/>
      </c>
      <c r="AY54" s="709" t="str">
        <f t="shared" ca="1" si="106"/>
        <v/>
      </c>
      <c r="AZ54" s="709" t="str">
        <f t="shared" ca="1" si="106"/>
        <v/>
      </c>
      <c r="BA54" s="709" t="str">
        <f t="shared" ca="1" si="106"/>
        <v/>
      </c>
      <c r="BB54" s="709" t="str">
        <f t="shared" ca="1" si="106"/>
        <v/>
      </c>
      <c r="BC54" s="709" t="str">
        <f t="shared" ca="1" si="106"/>
        <v/>
      </c>
      <c r="BD54" s="709" t="str">
        <f t="shared" ca="1" si="106"/>
        <v/>
      </c>
      <c r="BE54" s="709" t="str">
        <f t="shared" ca="1" si="106"/>
        <v/>
      </c>
      <c r="BF54" s="709" t="str">
        <f t="shared" ca="1" si="106"/>
        <v/>
      </c>
      <c r="BG54" s="709" t="str">
        <f t="shared" ca="1" si="106"/>
        <v/>
      </c>
      <c r="BH54" s="709" t="str">
        <f t="shared" ca="1" si="106"/>
        <v/>
      </c>
      <c r="BI54" s="709" t="str">
        <f t="shared" ca="1" si="106"/>
        <v/>
      </c>
      <c r="BJ54" s="709" t="str">
        <f t="shared" ca="1" si="106"/>
        <v/>
      </c>
      <c r="BK54" s="709" t="str">
        <f t="shared" ca="1" si="106"/>
        <v/>
      </c>
      <c r="BL54" s="709" t="str">
        <f t="shared" ca="1" si="106"/>
        <v/>
      </c>
      <c r="BM54" s="709" t="str">
        <f t="shared" ca="1" si="98"/>
        <v/>
      </c>
      <c r="BN54" s="709" t="str">
        <f t="shared" ca="1" si="99"/>
        <v/>
      </c>
    </row>
    <row r="55" spans="3:66" ht="14" customHeight="1" thickBot="1" x14ac:dyDescent="0.2">
      <c r="C55" s="700">
        <f t="shared" si="0"/>
        <v>25</v>
      </c>
      <c r="D55" s="701">
        <f t="shared" si="4"/>
        <v>37</v>
      </c>
      <c r="E55" s="702">
        <f t="shared" si="1"/>
        <v>1</v>
      </c>
      <c r="F55" s="691">
        <f t="shared" si="10"/>
        <v>5</v>
      </c>
      <c r="G55" s="696" t="str" cm="1">
        <f t="array" ref="G55">_xlfn.IFS(J55&lt;=0.3,"NAO",AND(J55&lt;0.5,J55&gt;0.3),"Macro",J55&gt;=0.5,"NAO")</f>
        <v>NAO</v>
      </c>
      <c r="H55" s="701">
        <f t="shared" si="2"/>
        <v>61</v>
      </c>
      <c r="I55" s="690">
        <f t="shared" si="11"/>
        <v>205</v>
      </c>
      <c r="J55" s="49">
        <f t="shared" si="3"/>
        <v>0.72131147540983609</v>
      </c>
      <c r="K55" s="692" t="str">
        <f>IF(ROW()=$K$18+19,"x","")</f>
        <v/>
      </c>
      <c r="O55" s="710">
        <v>10</v>
      </c>
      <c r="P55" s="709" t="str">
        <f t="shared" ref="P55:BL55" ca="1" si="107">IF($O55&lt;=$O$11,IF(COLUMN()&lt;16+1,"",OFFSET(P54,0,-1,1,1)),"")</f>
        <v/>
      </c>
      <c r="Q55" s="709" t="str">
        <f t="shared" ca="1" si="107"/>
        <v/>
      </c>
      <c r="R55" s="709" t="str">
        <f t="shared" ca="1" si="107"/>
        <v/>
      </c>
      <c r="S55" s="709" t="str">
        <f t="shared" ca="1" si="107"/>
        <v/>
      </c>
      <c r="T55" s="709" t="str">
        <f t="shared" ca="1" si="107"/>
        <v/>
      </c>
      <c r="U55" s="709" t="str">
        <f t="shared" ca="1" si="107"/>
        <v/>
      </c>
      <c r="V55" s="709" t="str">
        <f t="shared" ca="1" si="107"/>
        <v/>
      </c>
      <c r="W55" s="709" t="str">
        <f t="shared" ca="1" si="107"/>
        <v/>
      </c>
      <c r="X55" s="709" t="str">
        <f t="shared" ca="1" si="107"/>
        <v/>
      </c>
      <c r="Y55" s="709" t="str">
        <f t="shared" ca="1" si="107"/>
        <v/>
      </c>
      <c r="Z55" s="709" t="str">
        <f t="shared" ca="1" si="107"/>
        <v/>
      </c>
      <c r="AA55" s="709" t="str">
        <f t="shared" ca="1" si="107"/>
        <v/>
      </c>
      <c r="AB55" s="709" t="str">
        <f t="shared" ca="1" si="107"/>
        <v/>
      </c>
      <c r="AC55" s="709" t="str">
        <f t="shared" ca="1" si="107"/>
        <v/>
      </c>
      <c r="AD55" s="709" t="str">
        <f t="shared" ca="1" si="107"/>
        <v/>
      </c>
      <c r="AE55" s="709" t="str">
        <f t="shared" ca="1" si="107"/>
        <v/>
      </c>
      <c r="AF55" s="709" t="str">
        <f t="shared" ca="1" si="107"/>
        <v/>
      </c>
      <c r="AG55" s="709" t="str">
        <f t="shared" ca="1" si="107"/>
        <v/>
      </c>
      <c r="AH55" s="709" t="str">
        <f t="shared" ca="1" si="107"/>
        <v/>
      </c>
      <c r="AI55" s="709" t="str">
        <f t="shared" ca="1" si="107"/>
        <v/>
      </c>
      <c r="AJ55" s="709" t="str">
        <f t="shared" ca="1" si="107"/>
        <v/>
      </c>
      <c r="AK55" s="709" t="str">
        <f t="shared" ca="1" si="107"/>
        <v/>
      </c>
      <c r="AL55" s="709" t="str">
        <f t="shared" ca="1" si="107"/>
        <v/>
      </c>
      <c r="AM55" s="709" t="str">
        <f t="shared" ca="1" si="107"/>
        <v/>
      </c>
      <c r="AN55" s="709" t="str">
        <f t="shared" ca="1" si="107"/>
        <v/>
      </c>
      <c r="AO55" s="709" t="str">
        <f t="shared" ca="1" si="107"/>
        <v/>
      </c>
      <c r="AP55" s="709" t="str">
        <f t="shared" ca="1" si="107"/>
        <v/>
      </c>
      <c r="AQ55" s="709" t="str">
        <f t="shared" ca="1" si="107"/>
        <v/>
      </c>
      <c r="AR55" s="709" t="str">
        <f t="shared" ca="1" si="107"/>
        <v/>
      </c>
      <c r="AS55" s="709" t="str">
        <f t="shared" ca="1" si="107"/>
        <v/>
      </c>
      <c r="AT55" s="709" t="str">
        <f t="shared" ca="1" si="107"/>
        <v/>
      </c>
      <c r="AU55" s="709" t="str">
        <f t="shared" ca="1" si="107"/>
        <v/>
      </c>
      <c r="AV55" s="709" t="str">
        <f t="shared" ca="1" si="107"/>
        <v/>
      </c>
      <c r="AW55" s="709" t="str">
        <f t="shared" ca="1" si="107"/>
        <v/>
      </c>
      <c r="AX55" s="709" t="str">
        <f t="shared" ca="1" si="107"/>
        <v/>
      </c>
      <c r="AY55" s="709" t="str">
        <f t="shared" ca="1" si="107"/>
        <v/>
      </c>
      <c r="AZ55" s="709" t="str">
        <f t="shared" ca="1" si="107"/>
        <v/>
      </c>
      <c r="BA55" s="709" t="str">
        <f t="shared" ca="1" si="107"/>
        <v/>
      </c>
      <c r="BB55" s="709" t="str">
        <f t="shared" ca="1" si="107"/>
        <v/>
      </c>
      <c r="BC55" s="709" t="str">
        <f t="shared" ca="1" si="107"/>
        <v/>
      </c>
      <c r="BD55" s="709" t="str">
        <f t="shared" ca="1" si="107"/>
        <v/>
      </c>
      <c r="BE55" s="709" t="str">
        <f t="shared" ca="1" si="107"/>
        <v/>
      </c>
      <c r="BF55" s="709" t="str">
        <f t="shared" ca="1" si="107"/>
        <v/>
      </c>
      <c r="BG55" s="709" t="str">
        <f t="shared" ca="1" si="107"/>
        <v/>
      </c>
      <c r="BH55" s="709" t="str">
        <f t="shared" ca="1" si="107"/>
        <v/>
      </c>
      <c r="BI55" s="709" t="str">
        <f t="shared" ca="1" si="107"/>
        <v/>
      </c>
      <c r="BJ55" s="709" t="str">
        <f t="shared" ca="1" si="107"/>
        <v/>
      </c>
      <c r="BK55" s="709" t="str">
        <f t="shared" ca="1" si="107"/>
        <v/>
      </c>
      <c r="BL55" s="709" t="str">
        <f t="shared" ca="1" si="107"/>
        <v/>
      </c>
      <c r="BM55" s="709" t="str">
        <f t="shared" ca="1" si="98"/>
        <v/>
      </c>
      <c r="BN55" s="709" t="str">
        <f t="shared" ca="1" si="99"/>
        <v/>
      </c>
    </row>
    <row r="56" spans="3:66" x14ac:dyDescent="0.15">
      <c r="O56" s="708">
        <v>11</v>
      </c>
      <c r="P56" s="709" t="str">
        <f t="shared" ref="P56:BL56" ca="1" si="108">IF($O56&lt;=$O$11,IF(COLUMN()&lt;16+1,"",OFFSET(P55,0,-1,1,1)),"")</f>
        <v/>
      </c>
      <c r="Q56" s="709" t="str">
        <f t="shared" ca="1" si="108"/>
        <v/>
      </c>
      <c r="R56" s="709" t="str">
        <f t="shared" ca="1" si="108"/>
        <v/>
      </c>
      <c r="S56" s="709" t="str">
        <f t="shared" ca="1" si="108"/>
        <v/>
      </c>
      <c r="T56" s="709" t="str">
        <f t="shared" ca="1" si="108"/>
        <v/>
      </c>
      <c r="U56" s="709" t="str">
        <f t="shared" ca="1" si="108"/>
        <v/>
      </c>
      <c r="V56" s="709" t="str">
        <f t="shared" ca="1" si="108"/>
        <v/>
      </c>
      <c r="W56" s="709" t="str">
        <f t="shared" ca="1" si="108"/>
        <v/>
      </c>
      <c r="X56" s="709" t="str">
        <f t="shared" ca="1" si="108"/>
        <v/>
      </c>
      <c r="Y56" s="709" t="str">
        <f t="shared" ca="1" si="108"/>
        <v/>
      </c>
      <c r="Z56" s="709" t="str">
        <f t="shared" ca="1" si="108"/>
        <v/>
      </c>
      <c r="AA56" s="709" t="str">
        <f t="shared" ca="1" si="108"/>
        <v/>
      </c>
      <c r="AB56" s="709" t="str">
        <f t="shared" ca="1" si="108"/>
        <v/>
      </c>
      <c r="AC56" s="709" t="str">
        <f t="shared" ca="1" si="108"/>
        <v/>
      </c>
      <c r="AD56" s="709" t="str">
        <f t="shared" ca="1" si="108"/>
        <v/>
      </c>
      <c r="AE56" s="709" t="str">
        <f t="shared" ca="1" si="108"/>
        <v/>
      </c>
      <c r="AF56" s="709" t="str">
        <f t="shared" ca="1" si="108"/>
        <v/>
      </c>
      <c r="AG56" s="709" t="str">
        <f t="shared" ca="1" si="108"/>
        <v/>
      </c>
      <c r="AH56" s="709" t="str">
        <f t="shared" ca="1" si="108"/>
        <v/>
      </c>
      <c r="AI56" s="709" t="str">
        <f t="shared" ca="1" si="108"/>
        <v/>
      </c>
      <c r="AJ56" s="709" t="str">
        <f t="shared" ca="1" si="108"/>
        <v/>
      </c>
      <c r="AK56" s="709" t="str">
        <f t="shared" ca="1" si="108"/>
        <v/>
      </c>
      <c r="AL56" s="709" t="str">
        <f t="shared" ca="1" si="108"/>
        <v/>
      </c>
      <c r="AM56" s="709" t="str">
        <f t="shared" ca="1" si="108"/>
        <v/>
      </c>
      <c r="AN56" s="709" t="str">
        <f t="shared" ca="1" si="108"/>
        <v/>
      </c>
      <c r="AO56" s="709" t="str">
        <f t="shared" ca="1" si="108"/>
        <v/>
      </c>
      <c r="AP56" s="709" t="str">
        <f t="shared" ca="1" si="108"/>
        <v/>
      </c>
      <c r="AQ56" s="709" t="str">
        <f t="shared" ca="1" si="108"/>
        <v/>
      </c>
      <c r="AR56" s="709" t="str">
        <f t="shared" ca="1" si="108"/>
        <v/>
      </c>
      <c r="AS56" s="709" t="str">
        <f t="shared" ca="1" si="108"/>
        <v/>
      </c>
      <c r="AT56" s="709" t="str">
        <f t="shared" ca="1" si="108"/>
        <v/>
      </c>
      <c r="AU56" s="709" t="str">
        <f t="shared" ca="1" si="108"/>
        <v/>
      </c>
      <c r="AV56" s="709" t="str">
        <f t="shared" ca="1" si="108"/>
        <v/>
      </c>
      <c r="AW56" s="709" t="str">
        <f t="shared" ca="1" si="108"/>
        <v/>
      </c>
      <c r="AX56" s="709" t="str">
        <f t="shared" ca="1" si="108"/>
        <v/>
      </c>
      <c r="AY56" s="709" t="str">
        <f t="shared" ca="1" si="108"/>
        <v/>
      </c>
      <c r="AZ56" s="709" t="str">
        <f t="shared" ca="1" si="108"/>
        <v/>
      </c>
      <c r="BA56" s="709" t="str">
        <f t="shared" ca="1" si="108"/>
        <v/>
      </c>
      <c r="BB56" s="709" t="str">
        <f t="shared" ca="1" si="108"/>
        <v/>
      </c>
      <c r="BC56" s="709" t="str">
        <f t="shared" ca="1" si="108"/>
        <v/>
      </c>
      <c r="BD56" s="709" t="str">
        <f t="shared" ca="1" si="108"/>
        <v/>
      </c>
      <c r="BE56" s="709" t="str">
        <f t="shared" ca="1" si="108"/>
        <v/>
      </c>
      <c r="BF56" s="709" t="str">
        <f t="shared" ca="1" si="108"/>
        <v/>
      </c>
      <c r="BG56" s="709" t="str">
        <f t="shared" ca="1" si="108"/>
        <v/>
      </c>
      <c r="BH56" s="709" t="str">
        <f t="shared" ca="1" si="108"/>
        <v/>
      </c>
      <c r="BI56" s="709" t="str">
        <f t="shared" ca="1" si="108"/>
        <v/>
      </c>
      <c r="BJ56" s="709" t="str">
        <f t="shared" ca="1" si="108"/>
        <v/>
      </c>
      <c r="BK56" s="709" t="str">
        <f t="shared" ca="1" si="108"/>
        <v/>
      </c>
      <c r="BL56" s="709" t="str">
        <f t="shared" ca="1" si="108"/>
        <v/>
      </c>
      <c r="BM56" s="709" t="str">
        <f t="shared" ca="1" si="98"/>
        <v/>
      </c>
      <c r="BN56" s="709" t="str">
        <f t="shared" ca="1" si="99"/>
        <v/>
      </c>
    </row>
    <row r="57" spans="3:66" x14ac:dyDescent="0.15">
      <c r="O57" s="710">
        <v>12</v>
      </c>
      <c r="P57" s="709" t="str">
        <f t="shared" ref="P57:BL57" ca="1" si="109">IF($O57&lt;=$O$11,IF(COLUMN()&lt;16+1,"",OFFSET(P56,0,-1,1,1)),"")</f>
        <v/>
      </c>
      <c r="Q57" s="709" t="str">
        <f t="shared" ca="1" si="109"/>
        <v/>
      </c>
      <c r="R57" s="709" t="str">
        <f t="shared" ca="1" si="109"/>
        <v/>
      </c>
      <c r="S57" s="709" t="str">
        <f t="shared" ca="1" si="109"/>
        <v/>
      </c>
      <c r="T57" s="709" t="str">
        <f t="shared" ca="1" si="109"/>
        <v/>
      </c>
      <c r="U57" s="709" t="str">
        <f t="shared" ca="1" si="109"/>
        <v/>
      </c>
      <c r="V57" s="709" t="str">
        <f t="shared" ca="1" si="109"/>
        <v/>
      </c>
      <c r="W57" s="709" t="str">
        <f t="shared" ca="1" si="109"/>
        <v/>
      </c>
      <c r="X57" s="709" t="str">
        <f t="shared" ca="1" si="109"/>
        <v/>
      </c>
      <c r="Y57" s="709" t="str">
        <f t="shared" ca="1" si="109"/>
        <v/>
      </c>
      <c r="Z57" s="709" t="str">
        <f t="shared" ca="1" si="109"/>
        <v/>
      </c>
      <c r="AA57" s="709" t="str">
        <f t="shared" ca="1" si="109"/>
        <v/>
      </c>
      <c r="AB57" s="709" t="str">
        <f t="shared" ca="1" si="109"/>
        <v/>
      </c>
      <c r="AC57" s="709" t="str">
        <f t="shared" ca="1" si="109"/>
        <v/>
      </c>
      <c r="AD57" s="709" t="str">
        <f t="shared" ca="1" si="109"/>
        <v/>
      </c>
      <c r="AE57" s="709" t="str">
        <f t="shared" ca="1" si="109"/>
        <v/>
      </c>
      <c r="AF57" s="709" t="str">
        <f t="shared" ca="1" si="109"/>
        <v/>
      </c>
      <c r="AG57" s="709" t="str">
        <f t="shared" ca="1" si="109"/>
        <v/>
      </c>
      <c r="AH57" s="709" t="str">
        <f t="shared" ca="1" si="109"/>
        <v/>
      </c>
      <c r="AI57" s="709" t="str">
        <f t="shared" ca="1" si="109"/>
        <v/>
      </c>
      <c r="AJ57" s="709" t="str">
        <f t="shared" ca="1" si="109"/>
        <v/>
      </c>
      <c r="AK57" s="709" t="str">
        <f t="shared" ca="1" si="109"/>
        <v/>
      </c>
      <c r="AL57" s="709" t="str">
        <f t="shared" ca="1" si="109"/>
        <v/>
      </c>
      <c r="AM57" s="709" t="str">
        <f t="shared" ca="1" si="109"/>
        <v/>
      </c>
      <c r="AN57" s="709" t="str">
        <f t="shared" ca="1" si="109"/>
        <v/>
      </c>
      <c r="AO57" s="709" t="str">
        <f t="shared" ca="1" si="109"/>
        <v/>
      </c>
      <c r="AP57" s="709" t="str">
        <f t="shared" ca="1" si="109"/>
        <v/>
      </c>
      <c r="AQ57" s="709" t="str">
        <f t="shared" ca="1" si="109"/>
        <v/>
      </c>
      <c r="AR57" s="709" t="str">
        <f t="shared" ca="1" si="109"/>
        <v/>
      </c>
      <c r="AS57" s="709" t="str">
        <f t="shared" ca="1" si="109"/>
        <v/>
      </c>
      <c r="AT57" s="709" t="str">
        <f t="shared" ca="1" si="109"/>
        <v/>
      </c>
      <c r="AU57" s="709" t="str">
        <f t="shared" ca="1" si="109"/>
        <v/>
      </c>
      <c r="AV57" s="709" t="str">
        <f t="shared" ca="1" si="109"/>
        <v/>
      </c>
      <c r="AW57" s="709" t="str">
        <f t="shared" ca="1" si="109"/>
        <v/>
      </c>
      <c r="AX57" s="709" t="str">
        <f t="shared" ca="1" si="109"/>
        <v/>
      </c>
      <c r="AY57" s="709" t="str">
        <f t="shared" ca="1" si="109"/>
        <v/>
      </c>
      <c r="AZ57" s="709" t="str">
        <f t="shared" ca="1" si="109"/>
        <v/>
      </c>
      <c r="BA57" s="709" t="str">
        <f t="shared" ca="1" si="109"/>
        <v/>
      </c>
      <c r="BB57" s="709" t="str">
        <f t="shared" ca="1" si="109"/>
        <v/>
      </c>
      <c r="BC57" s="709" t="str">
        <f t="shared" ca="1" si="109"/>
        <v/>
      </c>
      <c r="BD57" s="709" t="str">
        <f t="shared" ca="1" si="109"/>
        <v/>
      </c>
      <c r="BE57" s="709" t="str">
        <f t="shared" ca="1" si="109"/>
        <v/>
      </c>
      <c r="BF57" s="709" t="str">
        <f t="shared" ca="1" si="109"/>
        <v/>
      </c>
      <c r="BG57" s="709" t="str">
        <f t="shared" ca="1" si="109"/>
        <v/>
      </c>
      <c r="BH57" s="709" t="str">
        <f t="shared" ca="1" si="109"/>
        <v/>
      </c>
      <c r="BI57" s="709" t="str">
        <f t="shared" ca="1" si="109"/>
        <v/>
      </c>
      <c r="BJ57" s="709" t="str">
        <f t="shared" ca="1" si="109"/>
        <v/>
      </c>
      <c r="BK57" s="709" t="str">
        <f t="shared" ca="1" si="109"/>
        <v/>
      </c>
      <c r="BL57" s="709" t="str">
        <f t="shared" ca="1" si="109"/>
        <v/>
      </c>
      <c r="BM57" s="709" t="str">
        <f t="shared" ca="1" si="98"/>
        <v/>
      </c>
      <c r="BN57" s="709" t="str">
        <f t="shared" ca="1" si="99"/>
        <v/>
      </c>
    </row>
    <row r="58" spans="3:66" x14ac:dyDescent="0.15">
      <c r="O58" s="708">
        <v>13</v>
      </c>
      <c r="P58" s="709" t="str">
        <f t="shared" ref="P58:BL58" ca="1" si="110">IF($O58&lt;=$O$11,IF(COLUMN()&lt;16+1,"",OFFSET(P57,0,-1,1,1)),"")</f>
        <v/>
      </c>
      <c r="Q58" s="709" t="str">
        <f t="shared" ca="1" si="110"/>
        <v/>
      </c>
      <c r="R58" s="709" t="str">
        <f t="shared" ca="1" si="110"/>
        <v/>
      </c>
      <c r="S58" s="709" t="str">
        <f t="shared" ca="1" si="110"/>
        <v/>
      </c>
      <c r="T58" s="709" t="str">
        <f t="shared" ca="1" si="110"/>
        <v/>
      </c>
      <c r="U58" s="709" t="str">
        <f t="shared" ca="1" si="110"/>
        <v/>
      </c>
      <c r="V58" s="709" t="str">
        <f t="shared" ca="1" si="110"/>
        <v/>
      </c>
      <c r="W58" s="709" t="str">
        <f t="shared" ca="1" si="110"/>
        <v/>
      </c>
      <c r="X58" s="709" t="str">
        <f t="shared" ca="1" si="110"/>
        <v/>
      </c>
      <c r="Y58" s="709" t="str">
        <f t="shared" ca="1" si="110"/>
        <v/>
      </c>
      <c r="Z58" s="709" t="str">
        <f t="shared" ca="1" si="110"/>
        <v/>
      </c>
      <c r="AA58" s="709" t="str">
        <f t="shared" ca="1" si="110"/>
        <v/>
      </c>
      <c r="AB58" s="709" t="str">
        <f t="shared" ca="1" si="110"/>
        <v/>
      </c>
      <c r="AC58" s="709" t="str">
        <f t="shared" ca="1" si="110"/>
        <v/>
      </c>
      <c r="AD58" s="709" t="str">
        <f t="shared" ca="1" si="110"/>
        <v/>
      </c>
      <c r="AE58" s="709" t="str">
        <f t="shared" ca="1" si="110"/>
        <v/>
      </c>
      <c r="AF58" s="709" t="str">
        <f t="shared" ca="1" si="110"/>
        <v/>
      </c>
      <c r="AG58" s="709" t="str">
        <f t="shared" ca="1" si="110"/>
        <v/>
      </c>
      <c r="AH58" s="709" t="str">
        <f t="shared" ca="1" si="110"/>
        <v/>
      </c>
      <c r="AI58" s="709" t="str">
        <f t="shared" ca="1" si="110"/>
        <v/>
      </c>
      <c r="AJ58" s="709" t="str">
        <f t="shared" ca="1" si="110"/>
        <v/>
      </c>
      <c r="AK58" s="709" t="str">
        <f t="shared" ca="1" si="110"/>
        <v/>
      </c>
      <c r="AL58" s="709" t="str">
        <f t="shared" ca="1" si="110"/>
        <v/>
      </c>
      <c r="AM58" s="709" t="str">
        <f t="shared" ca="1" si="110"/>
        <v/>
      </c>
      <c r="AN58" s="709" t="str">
        <f t="shared" ca="1" si="110"/>
        <v/>
      </c>
      <c r="AO58" s="709" t="str">
        <f t="shared" ca="1" si="110"/>
        <v/>
      </c>
      <c r="AP58" s="709" t="str">
        <f t="shared" ca="1" si="110"/>
        <v/>
      </c>
      <c r="AQ58" s="709" t="str">
        <f t="shared" ca="1" si="110"/>
        <v/>
      </c>
      <c r="AR58" s="709" t="str">
        <f t="shared" ca="1" si="110"/>
        <v/>
      </c>
      <c r="AS58" s="709" t="str">
        <f t="shared" ca="1" si="110"/>
        <v/>
      </c>
      <c r="AT58" s="709" t="str">
        <f t="shared" ca="1" si="110"/>
        <v/>
      </c>
      <c r="AU58" s="709" t="str">
        <f t="shared" ca="1" si="110"/>
        <v/>
      </c>
      <c r="AV58" s="709" t="str">
        <f t="shared" ca="1" si="110"/>
        <v/>
      </c>
      <c r="AW58" s="709" t="str">
        <f t="shared" ca="1" si="110"/>
        <v/>
      </c>
      <c r="AX58" s="709" t="str">
        <f t="shared" ca="1" si="110"/>
        <v/>
      </c>
      <c r="AY58" s="709" t="str">
        <f t="shared" ca="1" si="110"/>
        <v/>
      </c>
      <c r="AZ58" s="709" t="str">
        <f t="shared" ca="1" si="110"/>
        <v/>
      </c>
      <c r="BA58" s="709" t="str">
        <f t="shared" ca="1" si="110"/>
        <v/>
      </c>
      <c r="BB58" s="709" t="str">
        <f t="shared" ca="1" si="110"/>
        <v/>
      </c>
      <c r="BC58" s="709" t="str">
        <f t="shared" ca="1" si="110"/>
        <v/>
      </c>
      <c r="BD58" s="709" t="str">
        <f t="shared" ca="1" si="110"/>
        <v/>
      </c>
      <c r="BE58" s="709" t="str">
        <f t="shared" ca="1" si="110"/>
        <v/>
      </c>
      <c r="BF58" s="709" t="str">
        <f t="shared" ca="1" si="110"/>
        <v/>
      </c>
      <c r="BG58" s="709" t="str">
        <f t="shared" ca="1" si="110"/>
        <v/>
      </c>
      <c r="BH58" s="709" t="str">
        <f t="shared" ca="1" si="110"/>
        <v/>
      </c>
      <c r="BI58" s="709" t="str">
        <f t="shared" ca="1" si="110"/>
        <v/>
      </c>
      <c r="BJ58" s="709" t="str">
        <f t="shared" ca="1" si="110"/>
        <v/>
      </c>
      <c r="BK58" s="709" t="str">
        <f t="shared" ca="1" si="110"/>
        <v/>
      </c>
      <c r="BL58" s="709" t="str">
        <f t="shared" ca="1" si="110"/>
        <v/>
      </c>
      <c r="BM58" s="709" t="str">
        <f t="shared" ca="1" si="98"/>
        <v/>
      </c>
      <c r="BN58" s="709" t="str">
        <f t="shared" ca="1" si="99"/>
        <v/>
      </c>
    </row>
    <row r="59" spans="3:66" x14ac:dyDescent="0.15">
      <c r="O59" s="710">
        <v>14</v>
      </c>
      <c r="P59" s="709" t="str">
        <f t="shared" ref="P59:BL59" ca="1" si="111">IF($O59&lt;=$O$11,IF(COLUMN()&lt;16+1,"",OFFSET(P58,0,-1,1,1)),"")</f>
        <v/>
      </c>
      <c r="Q59" s="709" t="str">
        <f t="shared" ca="1" si="111"/>
        <v/>
      </c>
      <c r="R59" s="709" t="str">
        <f t="shared" ca="1" si="111"/>
        <v/>
      </c>
      <c r="S59" s="709" t="str">
        <f t="shared" ca="1" si="111"/>
        <v/>
      </c>
      <c r="T59" s="709" t="str">
        <f t="shared" ca="1" si="111"/>
        <v/>
      </c>
      <c r="U59" s="709" t="str">
        <f t="shared" ca="1" si="111"/>
        <v/>
      </c>
      <c r="V59" s="709" t="str">
        <f t="shared" ca="1" si="111"/>
        <v/>
      </c>
      <c r="W59" s="709" t="str">
        <f t="shared" ca="1" si="111"/>
        <v/>
      </c>
      <c r="X59" s="709" t="str">
        <f t="shared" ca="1" si="111"/>
        <v/>
      </c>
      <c r="Y59" s="709" t="str">
        <f t="shared" ca="1" si="111"/>
        <v/>
      </c>
      <c r="Z59" s="709" t="str">
        <f t="shared" ca="1" si="111"/>
        <v/>
      </c>
      <c r="AA59" s="709" t="str">
        <f t="shared" ca="1" si="111"/>
        <v/>
      </c>
      <c r="AB59" s="709" t="str">
        <f t="shared" ca="1" si="111"/>
        <v/>
      </c>
      <c r="AC59" s="709" t="str">
        <f t="shared" ca="1" si="111"/>
        <v/>
      </c>
      <c r="AD59" s="709" t="str">
        <f t="shared" ca="1" si="111"/>
        <v/>
      </c>
      <c r="AE59" s="709" t="str">
        <f t="shared" ca="1" si="111"/>
        <v/>
      </c>
      <c r="AF59" s="709" t="str">
        <f t="shared" ca="1" si="111"/>
        <v/>
      </c>
      <c r="AG59" s="709" t="str">
        <f t="shared" ca="1" si="111"/>
        <v/>
      </c>
      <c r="AH59" s="709" t="str">
        <f t="shared" ca="1" si="111"/>
        <v/>
      </c>
      <c r="AI59" s="709" t="str">
        <f t="shared" ca="1" si="111"/>
        <v/>
      </c>
      <c r="AJ59" s="709" t="str">
        <f t="shared" ca="1" si="111"/>
        <v/>
      </c>
      <c r="AK59" s="709" t="str">
        <f t="shared" ca="1" si="111"/>
        <v/>
      </c>
      <c r="AL59" s="709" t="str">
        <f t="shared" ca="1" si="111"/>
        <v/>
      </c>
      <c r="AM59" s="709" t="str">
        <f t="shared" ca="1" si="111"/>
        <v/>
      </c>
      <c r="AN59" s="709" t="str">
        <f t="shared" ca="1" si="111"/>
        <v/>
      </c>
      <c r="AO59" s="709" t="str">
        <f t="shared" ca="1" si="111"/>
        <v/>
      </c>
      <c r="AP59" s="709" t="str">
        <f t="shared" ca="1" si="111"/>
        <v/>
      </c>
      <c r="AQ59" s="709" t="str">
        <f t="shared" ca="1" si="111"/>
        <v/>
      </c>
      <c r="AR59" s="709" t="str">
        <f t="shared" ca="1" si="111"/>
        <v/>
      </c>
      <c r="AS59" s="709" t="str">
        <f t="shared" ca="1" si="111"/>
        <v/>
      </c>
      <c r="AT59" s="709" t="str">
        <f t="shared" ca="1" si="111"/>
        <v/>
      </c>
      <c r="AU59" s="709" t="str">
        <f t="shared" ca="1" si="111"/>
        <v/>
      </c>
      <c r="AV59" s="709" t="str">
        <f t="shared" ca="1" si="111"/>
        <v/>
      </c>
      <c r="AW59" s="709" t="str">
        <f t="shared" ca="1" si="111"/>
        <v/>
      </c>
      <c r="AX59" s="709" t="str">
        <f t="shared" ca="1" si="111"/>
        <v/>
      </c>
      <c r="AY59" s="709" t="str">
        <f t="shared" ca="1" si="111"/>
        <v/>
      </c>
      <c r="AZ59" s="709" t="str">
        <f t="shared" ca="1" si="111"/>
        <v/>
      </c>
      <c r="BA59" s="709" t="str">
        <f t="shared" ca="1" si="111"/>
        <v/>
      </c>
      <c r="BB59" s="709" t="str">
        <f t="shared" ca="1" si="111"/>
        <v/>
      </c>
      <c r="BC59" s="709" t="str">
        <f t="shared" ca="1" si="111"/>
        <v/>
      </c>
      <c r="BD59" s="709" t="str">
        <f t="shared" ca="1" si="111"/>
        <v/>
      </c>
      <c r="BE59" s="709" t="str">
        <f t="shared" ca="1" si="111"/>
        <v/>
      </c>
      <c r="BF59" s="709" t="str">
        <f t="shared" ca="1" si="111"/>
        <v/>
      </c>
      <c r="BG59" s="709" t="str">
        <f t="shared" ca="1" si="111"/>
        <v/>
      </c>
      <c r="BH59" s="709" t="str">
        <f t="shared" ca="1" si="111"/>
        <v/>
      </c>
      <c r="BI59" s="709" t="str">
        <f t="shared" ca="1" si="111"/>
        <v/>
      </c>
      <c r="BJ59" s="709" t="str">
        <f t="shared" ca="1" si="111"/>
        <v/>
      </c>
      <c r="BK59" s="709" t="str">
        <f t="shared" ca="1" si="111"/>
        <v/>
      </c>
      <c r="BL59" s="709" t="str">
        <f t="shared" ca="1" si="111"/>
        <v/>
      </c>
      <c r="BM59" s="709" t="str">
        <f t="shared" ca="1" si="98"/>
        <v/>
      </c>
      <c r="BN59" s="709" t="str">
        <f t="shared" ca="1" si="99"/>
        <v/>
      </c>
    </row>
    <row r="60" spans="3:66" x14ac:dyDescent="0.15">
      <c r="O60" s="708">
        <v>15</v>
      </c>
      <c r="P60" s="709" t="str">
        <f t="shared" ref="P60:BL60" ca="1" si="112">IF($O60&lt;=$O$11,IF(COLUMN()&lt;16+1,"",OFFSET(P59,0,-1,1,1)),"")</f>
        <v/>
      </c>
      <c r="Q60" s="709" t="str">
        <f t="shared" ca="1" si="112"/>
        <v/>
      </c>
      <c r="R60" s="709" t="str">
        <f t="shared" ca="1" si="112"/>
        <v/>
      </c>
      <c r="S60" s="709" t="str">
        <f t="shared" ca="1" si="112"/>
        <v/>
      </c>
      <c r="T60" s="709" t="str">
        <f t="shared" ca="1" si="112"/>
        <v/>
      </c>
      <c r="U60" s="709" t="str">
        <f t="shared" ca="1" si="112"/>
        <v/>
      </c>
      <c r="V60" s="709" t="str">
        <f t="shared" ca="1" si="112"/>
        <v/>
      </c>
      <c r="W60" s="709" t="str">
        <f t="shared" ca="1" si="112"/>
        <v/>
      </c>
      <c r="X60" s="709" t="str">
        <f t="shared" ca="1" si="112"/>
        <v/>
      </c>
      <c r="Y60" s="709" t="str">
        <f t="shared" ca="1" si="112"/>
        <v/>
      </c>
      <c r="Z60" s="709" t="str">
        <f t="shared" ca="1" si="112"/>
        <v/>
      </c>
      <c r="AA60" s="709" t="str">
        <f t="shared" ca="1" si="112"/>
        <v/>
      </c>
      <c r="AB60" s="709" t="str">
        <f t="shared" ca="1" si="112"/>
        <v/>
      </c>
      <c r="AC60" s="709" t="str">
        <f t="shared" ca="1" si="112"/>
        <v/>
      </c>
      <c r="AD60" s="709" t="str">
        <f t="shared" ca="1" si="112"/>
        <v/>
      </c>
      <c r="AE60" s="709" t="str">
        <f t="shared" ca="1" si="112"/>
        <v/>
      </c>
      <c r="AF60" s="709" t="str">
        <f t="shared" ca="1" si="112"/>
        <v/>
      </c>
      <c r="AG60" s="709" t="str">
        <f t="shared" ca="1" si="112"/>
        <v/>
      </c>
      <c r="AH60" s="709" t="str">
        <f t="shared" ca="1" si="112"/>
        <v/>
      </c>
      <c r="AI60" s="709" t="str">
        <f t="shared" ca="1" si="112"/>
        <v/>
      </c>
      <c r="AJ60" s="709" t="str">
        <f t="shared" ca="1" si="112"/>
        <v/>
      </c>
      <c r="AK60" s="709" t="str">
        <f t="shared" ca="1" si="112"/>
        <v/>
      </c>
      <c r="AL60" s="709" t="str">
        <f t="shared" ca="1" si="112"/>
        <v/>
      </c>
      <c r="AM60" s="709" t="str">
        <f t="shared" ca="1" si="112"/>
        <v/>
      </c>
      <c r="AN60" s="709" t="str">
        <f t="shared" ca="1" si="112"/>
        <v/>
      </c>
      <c r="AO60" s="709" t="str">
        <f t="shared" ca="1" si="112"/>
        <v/>
      </c>
      <c r="AP60" s="709" t="str">
        <f t="shared" ca="1" si="112"/>
        <v/>
      </c>
      <c r="AQ60" s="709" t="str">
        <f t="shared" ca="1" si="112"/>
        <v/>
      </c>
      <c r="AR60" s="709" t="str">
        <f t="shared" ca="1" si="112"/>
        <v/>
      </c>
      <c r="AS60" s="709" t="str">
        <f t="shared" ca="1" si="112"/>
        <v/>
      </c>
      <c r="AT60" s="709" t="str">
        <f t="shared" ca="1" si="112"/>
        <v/>
      </c>
      <c r="AU60" s="709" t="str">
        <f t="shared" ca="1" si="112"/>
        <v/>
      </c>
      <c r="AV60" s="709" t="str">
        <f t="shared" ca="1" si="112"/>
        <v/>
      </c>
      <c r="AW60" s="709" t="str">
        <f t="shared" ca="1" si="112"/>
        <v/>
      </c>
      <c r="AX60" s="709" t="str">
        <f t="shared" ca="1" si="112"/>
        <v/>
      </c>
      <c r="AY60" s="709" t="str">
        <f t="shared" ca="1" si="112"/>
        <v/>
      </c>
      <c r="AZ60" s="709" t="str">
        <f t="shared" ca="1" si="112"/>
        <v/>
      </c>
      <c r="BA60" s="709" t="str">
        <f t="shared" ca="1" si="112"/>
        <v/>
      </c>
      <c r="BB60" s="709" t="str">
        <f t="shared" ca="1" si="112"/>
        <v/>
      </c>
      <c r="BC60" s="709" t="str">
        <f t="shared" ca="1" si="112"/>
        <v/>
      </c>
      <c r="BD60" s="709" t="str">
        <f t="shared" ca="1" si="112"/>
        <v/>
      </c>
      <c r="BE60" s="709" t="str">
        <f t="shared" ca="1" si="112"/>
        <v/>
      </c>
      <c r="BF60" s="709" t="str">
        <f t="shared" ca="1" si="112"/>
        <v/>
      </c>
      <c r="BG60" s="709" t="str">
        <f t="shared" ca="1" si="112"/>
        <v/>
      </c>
      <c r="BH60" s="709" t="str">
        <f t="shared" ca="1" si="112"/>
        <v/>
      </c>
      <c r="BI60" s="709" t="str">
        <f t="shared" ca="1" si="112"/>
        <v/>
      </c>
      <c r="BJ60" s="709" t="str">
        <f t="shared" ca="1" si="112"/>
        <v/>
      </c>
      <c r="BK60" s="709" t="str">
        <f t="shared" ca="1" si="112"/>
        <v/>
      </c>
      <c r="BL60" s="709" t="str">
        <f t="shared" ca="1" si="112"/>
        <v/>
      </c>
      <c r="BM60" s="709" t="str">
        <f t="shared" ca="1" si="98"/>
        <v/>
      </c>
      <c r="BN60" s="709" t="str">
        <f t="shared" ca="1" si="99"/>
        <v/>
      </c>
    </row>
    <row r="61" spans="3:66" x14ac:dyDescent="0.15">
      <c r="O61" s="710">
        <v>16</v>
      </c>
      <c r="P61" s="709" t="str">
        <f t="shared" ref="P61:BL61" ca="1" si="113">IF($O61&lt;=$O$11,IF(COLUMN()&lt;16+1,"",OFFSET(P60,0,-1,1,1)),"")</f>
        <v/>
      </c>
      <c r="Q61" s="709" t="str">
        <f t="shared" ca="1" si="113"/>
        <v/>
      </c>
      <c r="R61" s="709" t="str">
        <f t="shared" ca="1" si="113"/>
        <v/>
      </c>
      <c r="S61" s="709" t="str">
        <f t="shared" ca="1" si="113"/>
        <v/>
      </c>
      <c r="T61" s="709" t="str">
        <f t="shared" ca="1" si="113"/>
        <v/>
      </c>
      <c r="U61" s="709" t="str">
        <f t="shared" ca="1" si="113"/>
        <v/>
      </c>
      <c r="V61" s="709" t="str">
        <f t="shared" ca="1" si="113"/>
        <v/>
      </c>
      <c r="W61" s="709" t="str">
        <f t="shared" ca="1" si="113"/>
        <v/>
      </c>
      <c r="X61" s="709" t="str">
        <f t="shared" ca="1" si="113"/>
        <v/>
      </c>
      <c r="Y61" s="709" t="str">
        <f t="shared" ca="1" si="113"/>
        <v/>
      </c>
      <c r="Z61" s="709" t="str">
        <f t="shared" ca="1" si="113"/>
        <v/>
      </c>
      <c r="AA61" s="709" t="str">
        <f t="shared" ca="1" si="113"/>
        <v/>
      </c>
      <c r="AB61" s="709" t="str">
        <f t="shared" ca="1" si="113"/>
        <v/>
      </c>
      <c r="AC61" s="709" t="str">
        <f t="shared" ca="1" si="113"/>
        <v/>
      </c>
      <c r="AD61" s="709" t="str">
        <f t="shared" ca="1" si="113"/>
        <v/>
      </c>
      <c r="AE61" s="709" t="str">
        <f t="shared" ca="1" si="113"/>
        <v/>
      </c>
      <c r="AF61" s="709" t="str">
        <f t="shared" ca="1" si="113"/>
        <v/>
      </c>
      <c r="AG61" s="709" t="str">
        <f t="shared" ca="1" si="113"/>
        <v/>
      </c>
      <c r="AH61" s="709" t="str">
        <f t="shared" ca="1" si="113"/>
        <v/>
      </c>
      <c r="AI61" s="709" t="str">
        <f t="shared" ca="1" si="113"/>
        <v/>
      </c>
      <c r="AJ61" s="709" t="str">
        <f t="shared" ca="1" si="113"/>
        <v/>
      </c>
      <c r="AK61" s="709" t="str">
        <f t="shared" ca="1" si="113"/>
        <v/>
      </c>
      <c r="AL61" s="709" t="str">
        <f t="shared" ca="1" si="113"/>
        <v/>
      </c>
      <c r="AM61" s="709" t="str">
        <f t="shared" ca="1" si="113"/>
        <v/>
      </c>
      <c r="AN61" s="709" t="str">
        <f t="shared" ca="1" si="113"/>
        <v/>
      </c>
      <c r="AO61" s="709" t="str">
        <f t="shared" ca="1" si="113"/>
        <v/>
      </c>
      <c r="AP61" s="709" t="str">
        <f t="shared" ca="1" si="113"/>
        <v/>
      </c>
      <c r="AQ61" s="709" t="str">
        <f t="shared" ca="1" si="113"/>
        <v/>
      </c>
      <c r="AR61" s="709" t="str">
        <f t="shared" ca="1" si="113"/>
        <v/>
      </c>
      <c r="AS61" s="709" t="str">
        <f t="shared" ca="1" si="113"/>
        <v/>
      </c>
      <c r="AT61" s="709" t="str">
        <f t="shared" ca="1" si="113"/>
        <v/>
      </c>
      <c r="AU61" s="709" t="str">
        <f t="shared" ca="1" si="113"/>
        <v/>
      </c>
      <c r="AV61" s="709" t="str">
        <f t="shared" ca="1" si="113"/>
        <v/>
      </c>
      <c r="AW61" s="709" t="str">
        <f t="shared" ca="1" si="113"/>
        <v/>
      </c>
      <c r="AX61" s="709" t="str">
        <f t="shared" ca="1" si="113"/>
        <v/>
      </c>
      <c r="AY61" s="709" t="str">
        <f t="shared" ca="1" si="113"/>
        <v/>
      </c>
      <c r="AZ61" s="709" t="str">
        <f t="shared" ca="1" si="113"/>
        <v/>
      </c>
      <c r="BA61" s="709" t="str">
        <f t="shared" ca="1" si="113"/>
        <v/>
      </c>
      <c r="BB61" s="709" t="str">
        <f t="shared" ca="1" si="113"/>
        <v/>
      </c>
      <c r="BC61" s="709" t="str">
        <f t="shared" ca="1" si="113"/>
        <v/>
      </c>
      <c r="BD61" s="709" t="str">
        <f t="shared" ca="1" si="113"/>
        <v/>
      </c>
      <c r="BE61" s="709" t="str">
        <f t="shared" ca="1" si="113"/>
        <v/>
      </c>
      <c r="BF61" s="709" t="str">
        <f t="shared" ca="1" si="113"/>
        <v/>
      </c>
      <c r="BG61" s="709" t="str">
        <f t="shared" ca="1" si="113"/>
        <v/>
      </c>
      <c r="BH61" s="709" t="str">
        <f t="shared" ca="1" si="113"/>
        <v/>
      </c>
      <c r="BI61" s="709" t="str">
        <f t="shared" ca="1" si="113"/>
        <v/>
      </c>
      <c r="BJ61" s="709" t="str">
        <f t="shared" ca="1" si="113"/>
        <v/>
      </c>
      <c r="BK61" s="709" t="str">
        <f t="shared" ca="1" si="113"/>
        <v/>
      </c>
      <c r="BL61" s="709" t="str">
        <f t="shared" ca="1" si="113"/>
        <v/>
      </c>
      <c r="BM61" s="709" t="str">
        <f t="shared" ca="1" si="98"/>
        <v/>
      </c>
      <c r="BN61" s="709" t="str">
        <f t="shared" ca="1" si="99"/>
        <v/>
      </c>
    </row>
    <row r="62" spans="3:66" x14ac:dyDescent="0.15">
      <c r="O62" s="708">
        <v>17</v>
      </c>
      <c r="P62" s="709" t="str">
        <f t="shared" ref="P62:BL62" ca="1" si="114">IF($O62&lt;=$O$11,IF(COLUMN()&lt;16+1,"",OFFSET(P61,0,-1,1,1)),"")</f>
        <v/>
      </c>
      <c r="Q62" s="709" t="str">
        <f t="shared" ca="1" si="114"/>
        <v/>
      </c>
      <c r="R62" s="709" t="str">
        <f t="shared" ca="1" si="114"/>
        <v/>
      </c>
      <c r="S62" s="709" t="str">
        <f t="shared" ca="1" si="114"/>
        <v/>
      </c>
      <c r="T62" s="709" t="str">
        <f t="shared" ca="1" si="114"/>
        <v/>
      </c>
      <c r="U62" s="709" t="str">
        <f t="shared" ca="1" si="114"/>
        <v/>
      </c>
      <c r="V62" s="709" t="str">
        <f t="shared" ca="1" si="114"/>
        <v/>
      </c>
      <c r="W62" s="709" t="str">
        <f t="shared" ca="1" si="114"/>
        <v/>
      </c>
      <c r="X62" s="709" t="str">
        <f t="shared" ca="1" si="114"/>
        <v/>
      </c>
      <c r="Y62" s="709" t="str">
        <f t="shared" ca="1" si="114"/>
        <v/>
      </c>
      <c r="Z62" s="709" t="str">
        <f t="shared" ca="1" si="114"/>
        <v/>
      </c>
      <c r="AA62" s="709" t="str">
        <f t="shared" ca="1" si="114"/>
        <v/>
      </c>
      <c r="AB62" s="709" t="str">
        <f t="shared" ca="1" si="114"/>
        <v/>
      </c>
      <c r="AC62" s="709" t="str">
        <f t="shared" ca="1" si="114"/>
        <v/>
      </c>
      <c r="AD62" s="709" t="str">
        <f t="shared" ca="1" si="114"/>
        <v/>
      </c>
      <c r="AE62" s="709" t="str">
        <f t="shared" ca="1" si="114"/>
        <v/>
      </c>
      <c r="AF62" s="709" t="str">
        <f t="shared" ca="1" si="114"/>
        <v/>
      </c>
      <c r="AG62" s="709" t="str">
        <f t="shared" ca="1" si="114"/>
        <v/>
      </c>
      <c r="AH62" s="709" t="str">
        <f t="shared" ca="1" si="114"/>
        <v/>
      </c>
      <c r="AI62" s="709" t="str">
        <f t="shared" ca="1" si="114"/>
        <v/>
      </c>
      <c r="AJ62" s="709" t="str">
        <f t="shared" ca="1" si="114"/>
        <v/>
      </c>
      <c r="AK62" s="709" t="str">
        <f t="shared" ca="1" si="114"/>
        <v/>
      </c>
      <c r="AL62" s="709" t="str">
        <f t="shared" ca="1" si="114"/>
        <v/>
      </c>
      <c r="AM62" s="709" t="str">
        <f t="shared" ca="1" si="114"/>
        <v/>
      </c>
      <c r="AN62" s="709" t="str">
        <f t="shared" ca="1" si="114"/>
        <v/>
      </c>
      <c r="AO62" s="709" t="str">
        <f t="shared" ca="1" si="114"/>
        <v/>
      </c>
      <c r="AP62" s="709" t="str">
        <f t="shared" ca="1" si="114"/>
        <v/>
      </c>
      <c r="AQ62" s="709" t="str">
        <f t="shared" ca="1" si="114"/>
        <v/>
      </c>
      <c r="AR62" s="709" t="str">
        <f t="shared" ca="1" si="114"/>
        <v/>
      </c>
      <c r="AS62" s="709" t="str">
        <f t="shared" ca="1" si="114"/>
        <v/>
      </c>
      <c r="AT62" s="709" t="str">
        <f t="shared" ca="1" si="114"/>
        <v/>
      </c>
      <c r="AU62" s="709" t="str">
        <f t="shared" ca="1" si="114"/>
        <v/>
      </c>
      <c r="AV62" s="709" t="str">
        <f t="shared" ca="1" si="114"/>
        <v/>
      </c>
      <c r="AW62" s="709" t="str">
        <f t="shared" ca="1" si="114"/>
        <v/>
      </c>
      <c r="AX62" s="709" t="str">
        <f t="shared" ca="1" si="114"/>
        <v/>
      </c>
      <c r="AY62" s="709" t="str">
        <f t="shared" ca="1" si="114"/>
        <v/>
      </c>
      <c r="AZ62" s="709" t="str">
        <f t="shared" ca="1" si="114"/>
        <v/>
      </c>
      <c r="BA62" s="709" t="str">
        <f t="shared" ca="1" si="114"/>
        <v/>
      </c>
      <c r="BB62" s="709" t="str">
        <f t="shared" ca="1" si="114"/>
        <v/>
      </c>
      <c r="BC62" s="709" t="str">
        <f t="shared" ca="1" si="114"/>
        <v/>
      </c>
      <c r="BD62" s="709" t="str">
        <f t="shared" ca="1" si="114"/>
        <v/>
      </c>
      <c r="BE62" s="709" t="str">
        <f t="shared" ca="1" si="114"/>
        <v/>
      </c>
      <c r="BF62" s="709" t="str">
        <f t="shared" ca="1" si="114"/>
        <v/>
      </c>
      <c r="BG62" s="709" t="str">
        <f t="shared" ca="1" si="114"/>
        <v/>
      </c>
      <c r="BH62" s="709" t="str">
        <f t="shared" ca="1" si="114"/>
        <v/>
      </c>
      <c r="BI62" s="709" t="str">
        <f t="shared" ca="1" si="114"/>
        <v/>
      </c>
      <c r="BJ62" s="709" t="str">
        <f t="shared" ca="1" si="114"/>
        <v/>
      </c>
      <c r="BK62" s="709" t="str">
        <f t="shared" ca="1" si="114"/>
        <v/>
      </c>
      <c r="BL62" s="709" t="str">
        <f t="shared" ca="1" si="114"/>
        <v/>
      </c>
      <c r="BM62" s="709" t="str">
        <f t="shared" ca="1" si="98"/>
        <v/>
      </c>
      <c r="BN62" s="709" t="str">
        <f t="shared" ca="1" si="99"/>
        <v/>
      </c>
    </row>
    <row r="63" spans="3:66" x14ac:dyDescent="0.15">
      <c r="O63" s="710">
        <v>18</v>
      </c>
      <c r="P63" s="709" t="str">
        <f t="shared" ref="P63:BL63" ca="1" si="115">IF($O63&lt;=$O$11,IF(COLUMN()&lt;16+1,"",OFFSET(P62,0,-1,1,1)),"")</f>
        <v/>
      </c>
      <c r="Q63" s="709" t="str">
        <f t="shared" ca="1" si="115"/>
        <v/>
      </c>
      <c r="R63" s="709" t="str">
        <f t="shared" ca="1" si="115"/>
        <v/>
      </c>
      <c r="S63" s="709" t="str">
        <f t="shared" ca="1" si="115"/>
        <v/>
      </c>
      <c r="T63" s="709" t="str">
        <f t="shared" ca="1" si="115"/>
        <v/>
      </c>
      <c r="U63" s="709" t="str">
        <f t="shared" ca="1" si="115"/>
        <v/>
      </c>
      <c r="V63" s="709" t="str">
        <f t="shared" ca="1" si="115"/>
        <v/>
      </c>
      <c r="W63" s="709" t="str">
        <f t="shared" ca="1" si="115"/>
        <v/>
      </c>
      <c r="X63" s="709" t="str">
        <f t="shared" ca="1" si="115"/>
        <v/>
      </c>
      <c r="Y63" s="709" t="str">
        <f t="shared" ca="1" si="115"/>
        <v/>
      </c>
      <c r="Z63" s="709" t="str">
        <f t="shared" ca="1" si="115"/>
        <v/>
      </c>
      <c r="AA63" s="709" t="str">
        <f t="shared" ca="1" si="115"/>
        <v/>
      </c>
      <c r="AB63" s="709" t="str">
        <f t="shared" ca="1" si="115"/>
        <v/>
      </c>
      <c r="AC63" s="709" t="str">
        <f t="shared" ca="1" si="115"/>
        <v/>
      </c>
      <c r="AD63" s="709" t="str">
        <f t="shared" ca="1" si="115"/>
        <v/>
      </c>
      <c r="AE63" s="709" t="str">
        <f t="shared" ca="1" si="115"/>
        <v/>
      </c>
      <c r="AF63" s="709" t="str">
        <f t="shared" ca="1" si="115"/>
        <v/>
      </c>
      <c r="AG63" s="709" t="str">
        <f t="shared" ca="1" si="115"/>
        <v/>
      </c>
      <c r="AH63" s="709" t="str">
        <f t="shared" ca="1" si="115"/>
        <v/>
      </c>
      <c r="AI63" s="709" t="str">
        <f t="shared" ca="1" si="115"/>
        <v/>
      </c>
      <c r="AJ63" s="709" t="str">
        <f t="shared" ca="1" si="115"/>
        <v/>
      </c>
      <c r="AK63" s="709" t="str">
        <f t="shared" ca="1" si="115"/>
        <v/>
      </c>
      <c r="AL63" s="709" t="str">
        <f t="shared" ca="1" si="115"/>
        <v/>
      </c>
      <c r="AM63" s="709" t="str">
        <f t="shared" ca="1" si="115"/>
        <v/>
      </c>
      <c r="AN63" s="709" t="str">
        <f t="shared" ca="1" si="115"/>
        <v/>
      </c>
      <c r="AO63" s="709" t="str">
        <f t="shared" ca="1" si="115"/>
        <v/>
      </c>
      <c r="AP63" s="709" t="str">
        <f t="shared" ca="1" si="115"/>
        <v/>
      </c>
      <c r="AQ63" s="709" t="str">
        <f t="shared" ca="1" si="115"/>
        <v/>
      </c>
      <c r="AR63" s="709" t="str">
        <f t="shared" ca="1" si="115"/>
        <v/>
      </c>
      <c r="AS63" s="709" t="str">
        <f t="shared" ca="1" si="115"/>
        <v/>
      </c>
      <c r="AT63" s="709" t="str">
        <f t="shared" ca="1" si="115"/>
        <v/>
      </c>
      <c r="AU63" s="709" t="str">
        <f t="shared" ca="1" si="115"/>
        <v/>
      </c>
      <c r="AV63" s="709" t="str">
        <f t="shared" ca="1" si="115"/>
        <v/>
      </c>
      <c r="AW63" s="709" t="str">
        <f t="shared" ca="1" si="115"/>
        <v/>
      </c>
      <c r="AX63" s="709" t="str">
        <f t="shared" ca="1" si="115"/>
        <v/>
      </c>
      <c r="AY63" s="709" t="str">
        <f t="shared" ca="1" si="115"/>
        <v/>
      </c>
      <c r="AZ63" s="709" t="str">
        <f t="shared" ca="1" si="115"/>
        <v/>
      </c>
      <c r="BA63" s="709" t="str">
        <f t="shared" ca="1" si="115"/>
        <v/>
      </c>
      <c r="BB63" s="709" t="str">
        <f t="shared" ca="1" si="115"/>
        <v/>
      </c>
      <c r="BC63" s="709" t="str">
        <f t="shared" ca="1" si="115"/>
        <v/>
      </c>
      <c r="BD63" s="709" t="str">
        <f t="shared" ca="1" si="115"/>
        <v/>
      </c>
      <c r="BE63" s="709" t="str">
        <f t="shared" ca="1" si="115"/>
        <v/>
      </c>
      <c r="BF63" s="709" t="str">
        <f t="shared" ca="1" si="115"/>
        <v/>
      </c>
      <c r="BG63" s="709" t="str">
        <f t="shared" ca="1" si="115"/>
        <v/>
      </c>
      <c r="BH63" s="709" t="str">
        <f t="shared" ca="1" si="115"/>
        <v/>
      </c>
      <c r="BI63" s="709" t="str">
        <f t="shared" ca="1" si="115"/>
        <v/>
      </c>
      <c r="BJ63" s="709" t="str">
        <f t="shared" ca="1" si="115"/>
        <v/>
      </c>
      <c r="BK63" s="709" t="str">
        <f t="shared" ca="1" si="115"/>
        <v/>
      </c>
      <c r="BL63" s="709" t="str">
        <f t="shared" ca="1" si="115"/>
        <v/>
      </c>
      <c r="BM63" s="709" t="str">
        <f t="shared" ca="1" si="98"/>
        <v/>
      </c>
      <c r="BN63" s="709" t="str">
        <f t="shared" ca="1" si="99"/>
        <v/>
      </c>
    </row>
    <row r="64" spans="3:66" x14ac:dyDescent="0.15">
      <c r="O64" s="708">
        <v>19</v>
      </c>
      <c r="P64" s="709" t="str">
        <f t="shared" ref="P64:BL64" ca="1" si="116">IF($O64&lt;=$O$11,IF(COLUMN()&lt;16+1,"",OFFSET(P63,0,-1,1,1)),"")</f>
        <v/>
      </c>
      <c r="Q64" s="709" t="str">
        <f t="shared" ca="1" si="116"/>
        <v/>
      </c>
      <c r="R64" s="709" t="str">
        <f t="shared" ca="1" si="116"/>
        <v/>
      </c>
      <c r="S64" s="709" t="str">
        <f t="shared" ca="1" si="116"/>
        <v/>
      </c>
      <c r="T64" s="709" t="str">
        <f t="shared" ca="1" si="116"/>
        <v/>
      </c>
      <c r="U64" s="709" t="str">
        <f t="shared" ca="1" si="116"/>
        <v/>
      </c>
      <c r="V64" s="709" t="str">
        <f t="shared" ca="1" si="116"/>
        <v/>
      </c>
      <c r="W64" s="709" t="str">
        <f t="shared" ca="1" si="116"/>
        <v/>
      </c>
      <c r="X64" s="709" t="str">
        <f t="shared" ca="1" si="116"/>
        <v/>
      </c>
      <c r="Y64" s="709" t="str">
        <f t="shared" ca="1" si="116"/>
        <v/>
      </c>
      <c r="Z64" s="709" t="str">
        <f t="shared" ca="1" si="116"/>
        <v/>
      </c>
      <c r="AA64" s="709" t="str">
        <f t="shared" ca="1" si="116"/>
        <v/>
      </c>
      <c r="AB64" s="709" t="str">
        <f t="shared" ca="1" si="116"/>
        <v/>
      </c>
      <c r="AC64" s="709" t="str">
        <f t="shared" ca="1" si="116"/>
        <v/>
      </c>
      <c r="AD64" s="709" t="str">
        <f t="shared" ca="1" si="116"/>
        <v/>
      </c>
      <c r="AE64" s="709" t="str">
        <f t="shared" ca="1" si="116"/>
        <v/>
      </c>
      <c r="AF64" s="709" t="str">
        <f t="shared" ca="1" si="116"/>
        <v/>
      </c>
      <c r="AG64" s="709" t="str">
        <f t="shared" ca="1" si="116"/>
        <v/>
      </c>
      <c r="AH64" s="709" t="str">
        <f t="shared" ca="1" si="116"/>
        <v/>
      </c>
      <c r="AI64" s="709" t="str">
        <f t="shared" ca="1" si="116"/>
        <v/>
      </c>
      <c r="AJ64" s="709" t="str">
        <f t="shared" ca="1" si="116"/>
        <v/>
      </c>
      <c r="AK64" s="709" t="str">
        <f t="shared" ca="1" si="116"/>
        <v/>
      </c>
      <c r="AL64" s="709" t="str">
        <f t="shared" ca="1" si="116"/>
        <v/>
      </c>
      <c r="AM64" s="709" t="str">
        <f t="shared" ca="1" si="116"/>
        <v/>
      </c>
      <c r="AN64" s="709" t="str">
        <f t="shared" ca="1" si="116"/>
        <v/>
      </c>
      <c r="AO64" s="709" t="str">
        <f t="shared" ca="1" si="116"/>
        <v/>
      </c>
      <c r="AP64" s="709" t="str">
        <f t="shared" ca="1" si="116"/>
        <v/>
      </c>
      <c r="AQ64" s="709" t="str">
        <f t="shared" ca="1" si="116"/>
        <v/>
      </c>
      <c r="AR64" s="709" t="str">
        <f t="shared" ca="1" si="116"/>
        <v/>
      </c>
      <c r="AS64" s="709" t="str">
        <f t="shared" ca="1" si="116"/>
        <v/>
      </c>
      <c r="AT64" s="709" t="str">
        <f t="shared" ca="1" si="116"/>
        <v/>
      </c>
      <c r="AU64" s="709" t="str">
        <f t="shared" ca="1" si="116"/>
        <v/>
      </c>
      <c r="AV64" s="709" t="str">
        <f t="shared" ca="1" si="116"/>
        <v/>
      </c>
      <c r="AW64" s="709" t="str">
        <f t="shared" ca="1" si="116"/>
        <v/>
      </c>
      <c r="AX64" s="709" t="str">
        <f t="shared" ca="1" si="116"/>
        <v/>
      </c>
      <c r="AY64" s="709" t="str">
        <f t="shared" ca="1" si="116"/>
        <v/>
      </c>
      <c r="AZ64" s="709" t="str">
        <f t="shared" ca="1" si="116"/>
        <v/>
      </c>
      <c r="BA64" s="709" t="str">
        <f t="shared" ca="1" si="116"/>
        <v/>
      </c>
      <c r="BB64" s="709" t="str">
        <f t="shared" ca="1" si="116"/>
        <v/>
      </c>
      <c r="BC64" s="709" t="str">
        <f t="shared" ca="1" si="116"/>
        <v/>
      </c>
      <c r="BD64" s="709" t="str">
        <f t="shared" ca="1" si="116"/>
        <v/>
      </c>
      <c r="BE64" s="709" t="str">
        <f t="shared" ca="1" si="116"/>
        <v/>
      </c>
      <c r="BF64" s="709" t="str">
        <f t="shared" ca="1" si="116"/>
        <v/>
      </c>
      <c r="BG64" s="709" t="str">
        <f t="shared" ca="1" si="116"/>
        <v/>
      </c>
      <c r="BH64" s="709" t="str">
        <f t="shared" ca="1" si="116"/>
        <v/>
      </c>
      <c r="BI64" s="709" t="str">
        <f t="shared" ca="1" si="116"/>
        <v/>
      </c>
      <c r="BJ64" s="709" t="str">
        <f t="shared" ca="1" si="116"/>
        <v/>
      </c>
      <c r="BK64" s="709" t="str">
        <f t="shared" ca="1" si="116"/>
        <v/>
      </c>
      <c r="BL64" s="709" t="str">
        <f t="shared" ca="1" si="116"/>
        <v/>
      </c>
      <c r="BM64" s="709" t="str">
        <f t="shared" ca="1" si="98"/>
        <v/>
      </c>
      <c r="BN64" s="709" t="str">
        <f t="shared" ca="1" si="99"/>
        <v/>
      </c>
    </row>
    <row r="65" spans="15:66" x14ac:dyDescent="0.15">
      <c r="O65" s="710">
        <v>20</v>
      </c>
      <c r="P65" s="709" t="str">
        <f t="shared" ref="P65:BL65" ca="1" si="117">IF($O65&lt;=$O$11,IF(COLUMN()&lt;16+1,"",OFFSET(P64,0,-1,1,1)),"")</f>
        <v/>
      </c>
      <c r="Q65" s="709" t="str">
        <f t="shared" ca="1" si="117"/>
        <v/>
      </c>
      <c r="R65" s="709" t="str">
        <f t="shared" ca="1" si="117"/>
        <v/>
      </c>
      <c r="S65" s="709" t="str">
        <f t="shared" ca="1" si="117"/>
        <v/>
      </c>
      <c r="T65" s="709" t="str">
        <f t="shared" ca="1" si="117"/>
        <v/>
      </c>
      <c r="U65" s="709" t="str">
        <f t="shared" ca="1" si="117"/>
        <v/>
      </c>
      <c r="V65" s="709" t="str">
        <f t="shared" ca="1" si="117"/>
        <v/>
      </c>
      <c r="W65" s="709" t="str">
        <f t="shared" ca="1" si="117"/>
        <v/>
      </c>
      <c r="X65" s="709" t="str">
        <f t="shared" ca="1" si="117"/>
        <v/>
      </c>
      <c r="Y65" s="709" t="str">
        <f t="shared" ca="1" si="117"/>
        <v/>
      </c>
      <c r="Z65" s="709" t="str">
        <f t="shared" ca="1" si="117"/>
        <v/>
      </c>
      <c r="AA65" s="709" t="str">
        <f t="shared" ca="1" si="117"/>
        <v/>
      </c>
      <c r="AB65" s="709" t="str">
        <f t="shared" ca="1" si="117"/>
        <v/>
      </c>
      <c r="AC65" s="709" t="str">
        <f t="shared" ca="1" si="117"/>
        <v/>
      </c>
      <c r="AD65" s="709" t="str">
        <f t="shared" ca="1" si="117"/>
        <v/>
      </c>
      <c r="AE65" s="709" t="str">
        <f t="shared" ca="1" si="117"/>
        <v/>
      </c>
      <c r="AF65" s="709" t="str">
        <f t="shared" ca="1" si="117"/>
        <v/>
      </c>
      <c r="AG65" s="709" t="str">
        <f t="shared" ca="1" si="117"/>
        <v/>
      </c>
      <c r="AH65" s="709" t="str">
        <f t="shared" ca="1" si="117"/>
        <v/>
      </c>
      <c r="AI65" s="709" t="str">
        <f t="shared" ca="1" si="117"/>
        <v/>
      </c>
      <c r="AJ65" s="709" t="str">
        <f t="shared" ca="1" si="117"/>
        <v/>
      </c>
      <c r="AK65" s="709" t="str">
        <f t="shared" ca="1" si="117"/>
        <v/>
      </c>
      <c r="AL65" s="709" t="str">
        <f t="shared" ca="1" si="117"/>
        <v/>
      </c>
      <c r="AM65" s="709" t="str">
        <f t="shared" ca="1" si="117"/>
        <v/>
      </c>
      <c r="AN65" s="709" t="str">
        <f t="shared" ca="1" si="117"/>
        <v/>
      </c>
      <c r="AO65" s="709" t="str">
        <f t="shared" ca="1" si="117"/>
        <v/>
      </c>
      <c r="AP65" s="709" t="str">
        <f t="shared" ca="1" si="117"/>
        <v/>
      </c>
      <c r="AQ65" s="709" t="str">
        <f t="shared" ca="1" si="117"/>
        <v/>
      </c>
      <c r="AR65" s="709" t="str">
        <f t="shared" ca="1" si="117"/>
        <v/>
      </c>
      <c r="AS65" s="709" t="str">
        <f t="shared" ca="1" si="117"/>
        <v/>
      </c>
      <c r="AT65" s="709" t="str">
        <f t="shared" ca="1" si="117"/>
        <v/>
      </c>
      <c r="AU65" s="709" t="str">
        <f t="shared" ca="1" si="117"/>
        <v/>
      </c>
      <c r="AV65" s="709" t="str">
        <f t="shared" ca="1" si="117"/>
        <v/>
      </c>
      <c r="AW65" s="709" t="str">
        <f t="shared" ca="1" si="117"/>
        <v/>
      </c>
      <c r="AX65" s="709" t="str">
        <f t="shared" ca="1" si="117"/>
        <v/>
      </c>
      <c r="AY65" s="709" t="str">
        <f t="shared" ca="1" si="117"/>
        <v/>
      </c>
      <c r="AZ65" s="709" t="str">
        <f t="shared" ca="1" si="117"/>
        <v/>
      </c>
      <c r="BA65" s="709" t="str">
        <f t="shared" ca="1" si="117"/>
        <v/>
      </c>
      <c r="BB65" s="709" t="str">
        <f t="shared" ca="1" si="117"/>
        <v/>
      </c>
      <c r="BC65" s="709" t="str">
        <f t="shared" ca="1" si="117"/>
        <v/>
      </c>
      <c r="BD65" s="709" t="str">
        <f t="shared" ca="1" si="117"/>
        <v/>
      </c>
      <c r="BE65" s="709" t="str">
        <f t="shared" ca="1" si="117"/>
        <v/>
      </c>
      <c r="BF65" s="709" t="str">
        <f t="shared" ca="1" si="117"/>
        <v/>
      </c>
      <c r="BG65" s="709" t="str">
        <f t="shared" ca="1" si="117"/>
        <v/>
      </c>
      <c r="BH65" s="709" t="str">
        <f t="shared" ca="1" si="117"/>
        <v/>
      </c>
      <c r="BI65" s="709" t="str">
        <f t="shared" ca="1" si="117"/>
        <v/>
      </c>
      <c r="BJ65" s="709" t="str">
        <f t="shared" ca="1" si="117"/>
        <v/>
      </c>
      <c r="BK65" s="709" t="str">
        <f t="shared" ca="1" si="117"/>
        <v/>
      </c>
      <c r="BL65" s="709" t="str">
        <f t="shared" ca="1" si="117"/>
        <v/>
      </c>
      <c r="BM65" s="709" t="str">
        <f t="shared" ca="1" si="98"/>
        <v/>
      </c>
      <c r="BN65" s="709" t="str">
        <f t="shared" ca="1" si="99"/>
        <v/>
      </c>
    </row>
    <row r="66" spans="15:66" x14ac:dyDescent="0.15">
      <c r="O66" s="708">
        <v>21</v>
      </c>
      <c r="P66" s="709" t="str">
        <f t="shared" ref="P66:BL66" ca="1" si="118">IF($O66&lt;=$O$11,IF(COLUMN()&lt;16+1,"",OFFSET(P65,0,-1,1,1)),"")</f>
        <v/>
      </c>
      <c r="Q66" s="709" t="str">
        <f t="shared" ca="1" si="118"/>
        <v/>
      </c>
      <c r="R66" s="709" t="str">
        <f t="shared" ca="1" si="118"/>
        <v/>
      </c>
      <c r="S66" s="709" t="str">
        <f t="shared" ca="1" si="118"/>
        <v/>
      </c>
      <c r="T66" s="709" t="str">
        <f t="shared" ca="1" si="118"/>
        <v/>
      </c>
      <c r="U66" s="709" t="str">
        <f t="shared" ca="1" si="118"/>
        <v/>
      </c>
      <c r="V66" s="709" t="str">
        <f t="shared" ca="1" si="118"/>
        <v/>
      </c>
      <c r="W66" s="709" t="str">
        <f t="shared" ca="1" si="118"/>
        <v/>
      </c>
      <c r="X66" s="709" t="str">
        <f t="shared" ca="1" si="118"/>
        <v/>
      </c>
      <c r="Y66" s="709" t="str">
        <f t="shared" ca="1" si="118"/>
        <v/>
      </c>
      <c r="Z66" s="709" t="str">
        <f t="shared" ca="1" si="118"/>
        <v/>
      </c>
      <c r="AA66" s="709" t="str">
        <f t="shared" ca="1" si="118"/>
        <v/>
      </c>
      <c r="AB66" s="709" t="str">
        <f t="shared" ca="1" si="118"/>
        <v/>
      </c>
      <c r="AC66" s="709" t="str">
        <f t="shared" ca="1" si="118"/>
        <v/>
      </c>
      <c r="AD66" s="709" t="str">
        <f t="shared" ca="1" si="118"/>
        <v/>
      </c>
      <c r="AE66" s="709" t="str">
        <f t="shared" ca="1" si="118"/>
        <v/>
      </c>
      <c r="AF66" s="709" t="str">
        <f t="shared" ca="1" si="118"/>
        <v/>
      </c>
      <c r="AG66" s="709" t="str">
        <f t="shared" ca="1" si="118"/>
        <v/>
      </c>
      <c r="AH66" s="709" t="str">
        <f t="shared" ca="1" si="118"/>
        <v/>
      </c>
      <c r="AI66" s="709" t="str">
        <f t="shared" ca="1" si="118"/>
        <v/>
      </c>
      <c r="AJ66" s="709" t="str">
        <f t="shared" ca="1" si="118"/>
        <v/>
      </c>
      <c r="AK66" s="709" t="str">
        <f t="shared" ca="1" si="118"/>
        <v/>
      </c>
      <c r="AL66" s="709" t="str">
        <f t="shared" ca="1" si="118"/>
        <v/>
      </c>
      <c r="AM66" s="709" t="str">
        <f t="shared" ca="1" si="118"/>
        <v/>
      </c>
      <c r="AN66" s="709" t="str">
        <f t="shared" ca="1" si="118"/>
        <v/>
      </c>
      <c r="AO66" s="709" t="str">
        <f t="shared" ca="1" si="118"/>
        <v/>
      </c>
      <c r="AP66" s="709" t="str">
        <f t="shared" ca="1" si="118"/>
        <v/>
      </c>
      <c r="AQ66" s="709" t="str">
        <f t="shared" ca="1" si="118"/>
        <v/>
      </c>
      <c r="AR66" s="709" t="str">
        <f t="shared" ca="1" si="118"/>
        <v/>
      </c>
      <c r="AS66" s="709" t="str">
        <f t="shared" ca="1" si="118"/>
        <v/>
      </c>
      <c r="AT66" s="709" t="str">
        <f t="shared" ca="1" si="118"/>
        <v/>
      </c>
      <c r="AU66" s="709" t="str">
        <f t="shared" ca="1" si="118"/>
        <v/>
      </c>
      <c r="AV66" s="709" t="str">
        <f t="shared" ca="1" si="118"/>
        <v/>
      </c>
      <c r="AW66" s="709" t="str">
        <f t="shared" ca="1" si="118"/>
        <v/>
      </c>
      <c r="AX66" s="709" t="str">
        <f t="shared" ca="1" si="118"/>
        <v/>
      </c>
      <c r="AY66" s="709" t="str">
        <f t="shared" ca="1" si="118"/>
        <v/>
      </c>
      <c r="AZ66" s="709" t="str">
        <f t="shared" ca="1" si="118"/>
        <v/>
      </c>
      <c r="BA66" s="709" t="str">
        <f t="shared" ca="1" si="118"/>
        <v/>
      </c>
      <c r="BB66" s="709" t="str">
        <f t="shared" ca="1" si="118"/>
        <v/>
      </c>
      <c r="BC66" s="709" t="str">
        <f t="shared" ca="1" si="118"/>
        <v/>
      </c>
      <c r="BD66" s="709" t="str">
        <f t="shared" ca="1" si="118"/>
        <v/>
      </c>
      <c r="BE66" s="709" t="str">
        <f t="shared" ca="1" si="118"/>
        <v/>
      </c>
      <c r="BF66" s="709" t="str">
        <f t="shared" ca="1" si="118"/>
        <v/>
      </c>
      <c r="BG66" s="709" t="str">
        <f t="shared" ca="1" si="118"/>
        <v/>
      </c>
      <c r="BH66" s="709" t="str">
        <f t="shared" ca="1" si="118"/>
        <v/>
      </c>
      <c r="BI66" s="709" t="str">
        <f t="shared" ca="1" si="118"/>
        <v/>
      </c>
      <c r="BJ66" s="709" t="str">
        <f t="shared" ca="1" si="118"/>
        <v/>
      </c>
      <c r="BK66" s="709" t="str">
        <f t="shared" ca="1" si="118"/>
        <v/>
      </c>
      <c r="BL66" s="709" t="str">
        <f t="shared" ca="1" si="118"/>
        <v/>
      </c>
      <c r="BM66" s="709" t="str">
        <f t="shared" ca="1" si="98"/>
        <v/>
      </c>
      <c r="BN66" s="709" t="str">
        <f t="shared" ca="1" si="99"/>
        <v/>
      </c>
    </row>
    <row r="67" spans="15:66" x14ac:dyDescent="0.15">
      <c r="O67" s="710">
        <v>22</v>
      </c>
      <c r="P67" s="709" t="str">
        <f t="shared" ref="P67:BL67" ca="1" si="119">IF($O67&lt;=$O$11,IF(COLUMN()&lt;16+1,"",OFFSET(P66,0,-1,1,1)),"")</f>
        <v/>
      </c>
      <c r="Q67" s="709" t="str">
        <f t="shared" ca="1" si="119"/>
        <v/>
      </c>
      <c r="R67" s="709" t="str">
        <f t="shared" ca="1" si="119"/>
        <v/>
      </c>
      <c r="S67" s="709" t="str">
        <f t="shared" ca="1" si="119"/>
        <v/>
      </c>
      <c r="T67" s="709" t="str">
        <f t="shared" ca="1" si="119"/>
        <v/>
      </c>
      <c r="U67" s="709" t="str">
        <f t="shared" ca="1" si="119"/>
        <v/>
      </c>
      <c r="V67" s="709" t="str">
        <f t="shared" ca="1" si="119"/>
        <v/>
      </c>
      <c r="W67" s="709" t="str">
        <f t="shared" ca="1" si="119"/>
        <v/>
      </c>
      <c r="X67" s="709" t="str">
        <f t="shared" ca="1" si="119"/>
        <v/>
      </c>
      <c r="Y67" s="709" t="str">
        <f t="shared" ca="1" si="119"/>
        <v/>
      </c>
      <c r="Z67" s="709" t="str">
        <f t="shared" ca="1" si="119"/>
        <v/>
      </c>
      <c r="AA67" s="709" t="str">
        <f t="shared" ca="1" si="119"/>
        <v/>
      </c>
      <c r="AB67" s="709" t="str">
        <f t="shared" ca="1" si="119"/>
        <v/>
      </c>
      <c r="AC67" s="709" t="str">
        <f t="shared" ca="1" si="119"/>
        <v/>
      </c>
      <c r="AD67" s="709" t="str">
        <f t="shared" ca="1" si="119"/>
        <v/>
      </c>
      <c r="AE67" s="709" t="str">
        <f t="shared" ca="1" si="119"/>
        <v/>
      </c>
      <c r="AF67" s="709" t="str">
        <f t="shared" ca="1" si="119"/>
        <v/>
      </c>
      <c r="AG67" s="709" t="str">
        <f t="shared" ca="1" si="119"/>
        <v/>
      </c>
      <c r="AH67" s="709" t="str">
        <f t="shared" ca="1" si="119"/>
        <v/>
      </c>
      <c r="AI67" s="709" t="str">
        <f t="shared" ca="1" si="119"/>
        <v/>
      </c>
      <c r="AJ67" s="709" t="str">
        <f t="shared" ca="1" si="119"/>
        <v/>
      </c>
      <c r="AK67" s="709" t="str">
        <f t="shared" ca="1" si="119"/>
        <v/>
      </c>
      <c r="AL67" s="709" t="str">
        <f t="shared" ca="1" si="119"/>
        <v/>
      </c>
      <c r="AM67" s="709" t="str">
        <f t="shared" ca="1" si="119"/>
        <v/>
      </c>
      <c r="AN67" s="709" t="str">
        <f t="shared" ca="1" si="119"/>
        <v/>
      </c>
      <c r="AO67" s="709" t="str">
        <f t="shared" ca="1" si="119"/>
        <v/>
      </c>
      <c r="AP67" s="709" t="str">
        <f t="shared" ca="1" si="119"/>
        <v/>
      </c>
      <c r="AQ67" s="709" t="str">
        <f t="shared" ca="1" si="119"/>
        <v/>
      </c>
      <c r="AR67" s="709" t="str">
        <f t="shared" ca="1" si="119"/>
        <v/>
      </c>
      <c r="AS67" s="709" t="str">
        <f t="shared" ca="1" si="119"/>
        <v/>
      </c>
      <c r="AT67" s="709" t="str">
        <f t="shared" ca="1" si="119"/>
        <v/>
      </c>
      <c r="AU67" s="709" t="str">
        <f t="shared" ca="1" si="119"/>
        <v/>
      </c>
      <c r="AV67" s="709" t="str">
        <f t="shared" ca="1" si="119"/>
        <v/>
      </c>
      <c r="AW67" s="709" t="str">
        <f t="shared" ca="1" si="119"/>
        <v/>
      </c>
      <c r="AX67" s="709" t="str">
        <f t="shared" ca="1" si="119"/>
        <v/>
      </c>
      <c r="AY67" s="709" t="str">
        <f t="shared" ca="1" si="119"/>
        <v/>
      </c>
      <c r="AZ67" s="709" t="str">
        <f t="shared" ca="1" si="119"/>
        <v/>
      </c>
      <c r="BA67" s="709" t="str">
        <f t="shared" ca="1" si="119"/>
        <v/>
      </c>
      <c r="BB67" s="709" t="str">
        <f t="shared" ca="1" si="119"/>
        <v/>
      </c>
      <c r="BC67" s="709" t="str">
        <f t="shared" ca="1" si="119"/>
        <v/>
      </c>
      <c r="BD67" s="709" t="str">
        <f t="shared" ca="1" si="119"/>
        <v/>
      </c>
      <c r="BE67" s="709" t="str">
        <f t="shared" ca="1" si="119"/>
        <v/>
      </c>
      <c r="BF67" s="709" t="str">
        <f t="shared" ca="1" si="119"/>
        <v/>
      </c>
      <c r="BG67" s="709" t="str">
        <f t="shared" ca="1" si="119"/>
        <v/>
      </c>
      <c r="BH67" s="709" t="str">
        <f t="shared" ca="1" si="119"/>
        <v/>
      </c>
      <c r="BI67" s="709" t="str">
        <f t="shared" ca="1" si="119"/>
        <v/>
      </c>
      <c r="BJ67" s="709" t="str">
        <f t="shared" ca="1" si="119"/>
        <v/>
      </c>
      <c r="BK67" s="709" t="str">
        <f t="shared" ca="1" si="119"/>
        <v/>
      </c>
      <c r="BL67" s="709" t="str">
        <f t="shared" ca="1" si="119"/>
        <v/>
      </c>
      <c r="BM67" s="709" t="str">
        <f t="shared" ca="1" si="98"/>
        <v/>
      </c>
      <c r="BN67" s="709" t="str">
        <f t="shared" ca="1" si="99"/>
        <v/>
      </c>
    </row>
    <row r="68" spans="15:66" x14ac:dyDescent="0.15">
      <c r="O68" s="708">
        <v>23</v>
      </c>
      <c r="P68" s="709" t="str">
        <f t="shared" ref="P68:BL68" ca="1" si="120">IF($O68&lt;=$O$11,IF(COLUMN()&lt;16+1,"",OFFSET(P67,0,-1,1,1)),"")</f>
        <v/>
      </c>
      <c r="Q68" s="709" t="str">
        <f t="shared" ca="1" si="120"/>
        <v/>
      </c>
      <c r="R68" s="709" t="str">
        <f t="shared" ca="1" si="120"/>
        <v/>
      </c>
      <c r="S68" s="709" t="str">
        <f t="shared" ca="1" si="120"/>
        <v/>
      </c>
      <c r="T68" s="709" t="str">
        <f t="shared" ca="1" si="120"/>
        <v/>
      </c>
      <c r="U68" s="709" t="str">
        <f t="shared" ca="1" si="120"/>
        <v/>
      </c>
      <c r="V68" s="709" t="str">
        <f t="shared" ca="1" si="120"/>
        <v/>
      </c>
      <c r="W68" s="709" t="str">
        <f t="shared" ca="1" si="120"/>
        <v/>
      </c>
      <c r="X68" s="709" t="str">
        <f t="shared" ca="1" si="120"/>
        <v/>
      </c>
      <c r="Y68" s="709" t="str">
        <f t="shared" ca="1" si="120"/>
        <v/>
      </c>
      <c r="Z68" s="709" t="str">
        <f t="shared" ca="1" si="120"/>
        <v/>
      </c>
      <c r="AA68" s="709" t="str">
        <f t="shared" ca="1" si="120"/>
        <v/>
      </c>
      <c r="AB68" s="709" t="str">
        <f t="shared" ca="1" si="120"/>
        <v/>
      </c>
      <c r="AC68" s="709" t="str">
        <f t="shared" ca="1" si="120"/>
        <v/>
      </c>
      <c r="AD68" s="709" t="str">
        <f t="shared" ca="1" si="120"/>
        <v/>
      </c>
      <c r="AE68" s="709" t="str">
        <f t="shared" ca="1" si="120"/>
        <v/>
      </c>
      <c r="AF68" s="709" t="str">
        <f t="shared" ca="1" si="120"/>
        <v/>
      </c>
      <c r="AG68" s="709" t="str">
        <f t="shared" ca="1" si="120"/>
        <v/>
      </c>
      <c r="AH68" s="709" t="str">
        <f t="shared" ca="1" si="120"/>
        <v/>
      </c>
      <c r="AI68" s="709" t="str">
        <f t="shared" ca="1" si="120"/>
        <v/>
      </c>
      <c r="AJ68" s="709" t="str">
        <f t="shared" ca="1" si="120"/>
        <v/>
      </c>
      <c r="AK68" s="709" t="str">
        <f t="shared" ca="1" si="120"/>
        <v/>
      </c>
      <c r="AL68" s="709" t="str">
        <f t="shared" ca="1" si="120"/>
        <v/>
      </c>
      <c r="AM68" s="709" t="str">
        <f t="shared" ca="1" si="120"/>
        <v/>
      </c>
      <c r="AN68" s="709" t="str">
        <f t="shared" ca="1" si="120"/>
        <v/>
      </c>
      <c r="AO68" s="709" t="str">
        <f t="shared" ca="1" si="120"/>
        <v/>
      </c>
      <c r="AP68" s="709" t="str">
        <f t="shared" ca="1" si="120"/>
        <v/>
      </c>
      <c r="AQ68" s="709" t="str">
        <f t="shared" ca="1" si="120"/>
        <v/>
      </c>
      <c r="AR68" s="709" t="str">
        <f t="shared" ca="1" si="120"/>
        <v/>
      </c>
      <c r="AS68" s="709" t="str">
        <f t="shared" ca="1" si="120"/>
        <v/>
      </c>
      <c r="AT68" s="709" t="str">
        <f t="shared" ca="1" si="120"/>
        <v/>
      </c>
      <c r="AU68" s="709" t="str">
        <f t="shared" ca="1" si="120"/>
        <v/>
      </c>
      <c r="AV68" s="709" t="str">
        <f t="shared" ca="1" si="120"/>
        <v/>
      </c>
      <c r="AW68" s="709" t="str">
        <f t="shared" ca="1" si="120"/>
        <v/>
      </c>
      <c r="AX68" s="709" t="str">
        <f t="shared" ca="1" si="120"/>
        <v/>
      </c>
      <c r="AY68" s="709" t="str">
        <f t="shared" ca="1" si="120"/>
        <v/>
      </c>
      <c r="AZ68" s="709" t="str">
        <f t="shared" ca="1" si="120"/>
        <v/>
      </c>
      <c r="BA68" s="709" t="str">
        <f t="shared" ca="1" si="120"/>
        <v/>
      </c>
      <c r="BB68" s="709" t="str">
        <f t="shared" ca="1" si="120"/>
        <v/>
      </c>
      <c r="BC68" s="709" t="str">
        <f t="shared" ca="1" si="120"/>
        <v/>
      </c>
      <c r="BD68" s="709" t="str">
        <f t="shared" ca="1" si="120"/>
        <v/>
      </c>
      <c r="BE68" s="709" t="str">
        <f t="shared" ca="1" si="120"/>
        <v/>
      </c>
      <c r="BF68" s="709" t="str">
        <f t="shared" ca="1" si="120"/>
        <v/>
      </c>
      <c r="BG68" s="709" t="str">
        <f t="shared" ca="1" si="120"/>
        <v/>
      </c>
      <c r="BH68" s="709" t="str">
        <f t="shared" ca="1" si="120"/>
        <v/>
      </c>
      <c r="BI68" s="709" t="str">
        <f t="shared" ca="1" si="120"/>
        <v/>
      </c>
      <c r="BJ68" s="709" t="str">
        <f t="shared" ca="1" si="120"/>
        <v/>
      </c>
      <c r="BK68" s="709" t="str">
        <f t="shared" ca="1" si="120"/>
        <v/>
      </c>
      <c r="BL68" s="709" t="str">
        <f t="shared" ca="1" si="120"/>
        <v/>
      </c>
      <c r="BM68" s="709" t="str">
        <f t="shared" ca="1" si="98"/>
        <v/>
      </c>
      <c r="BN68" s="709" t="str">
        <f t="shared" ca="1" si="99"/>
        <v/>
      </c>
    </row>
    <row r="69" spans="15:66" x14ac:dyDescent="0.15">
      <c r="O69" s="710">
        <v>24</v>
      </c>
      <c r="P69" s="709" t="str">
        <f t="shared" ref="P69:BL69" ca="1" si="121">IF($O69&lt;=$O$11,IF(COLUMN()&lt;16+1,"",OFFSET(P68,0,-1,1,1)),"")</f>
        <v/>
      </c>
      <c r="Q69" s="709" t="str">
        <f t="shared" ca="1" si="121"/>
        <v/>
      </c>
      <c r="R69" s="709" t="str">
        <f t="shared" ca="1" si="121"/>
        <v/>
      </c>
      <c r="S69" s="709" t="str">
        <f t="shared" ca="1" si="121"/>
        <v/>
      </c>
      <c r="T69" s="709" t="str">
        <f t="shared" ca="1" si="121"/>
        <v/>
      </c>
      <c r="U69" s="709" t="str">
        <f t="shared" ca="1" si="121"/>
        <v/>
      </c>
      <c r="V69" s="709" t="str">
        <f t="shared" ca="1" si="121"/>
        <v/>
      </c>
      <c r="W69" s="709" t="str">
        <f t="shared" ca="1" si="121"/>
        <v/>
      </c>
      <c r="X69" s="709" t="str">
        <f t="shared" ca="1" si="121"/>
        <v/>
      </c>
      <c r="Y69" s="709" t="str">
        <f t="shared" ca="1" si="121"/>
        <v/>
      </c>
      <c r="Z69" s="709" t="str">
        <f t="shared" ca="1" si="121"/>
        <v/>
      </c>
      <c r="AA69" s="709" t="str">
        <f t="shared" ca="1" si="121"/>
        <v/>
      </c>
      <c r="AB69" s="709" t="str">
        <f t="shared" ca="1" si="121"/>
        <v/>
      </c>
      <c r="AC69" s="709" t="str">
        <f t="shared" ca="1" si="121"/>
        <v/>
      </c>
      <c r="AD69" s="709" t="str">
        <f t="shared" ca="1" si="121"/>
        <v/>
      </c>
      <c r="AE69" s="709" t="str">
        <f t="shared" ca="1" si="121"/>
        <v/>
      </c>
      <c r="AF69" s="709" t="str">
        <f t="shared" ca="1" si="121"/>
        <v/>
      </c>
      <c r="AG69" s="709" t="str">
        <f t="shared" ca="1" si="121"/>
        <v/>
      </c>
      <c r="AH69" s="709" t="str">
        <f t="shared" ca="1" si="121"/>
        <v/>
      </c>
      <c r="AI69" s="709" t="str">
        <f t="shared" ca="1" si="121"/>
        <v/>
      </c>
      <c r="AJ69" s="709" t="str">
        <f t="shared" ca="1" si="121"/>
        <v/>
      </c>
      <c r="AK69" s="709" t="str">
        <f t="shared" ca="1" si="121"/>
        <v/>
      </c>
      <c r="AL69" s="709" t="str">
        <f t="shared" ca="1" si="121"/>
        <v/>
      </c>
      <c r="AM69" s="709" t="str">
        <f t="shared" ca="1" si="121"/>
        <v/>
      </c>
      <c r="AN69" s="709" t="str">
        <f t="shared" ca="1" si="121"/>
        <v/>
      </c>
      <c r="AO69" s="709" t="str">
        <f t="shared" ca="1" si="121"/>
        <v/>
      </c>
      <c r="AP69" s="709" t="str">
        <f t="shared" ca="1" si="121"/>
        <v/>
      </c>
      <c r="AQ69" s="709" t="str">
        <f t="shared" ca="1" si="121"/>
        <v/>
      </c>
      <c r="AR69" s="709" t="str">
        <f t="shared" ca="1" si="121"/>
        <v/>
      </c>
      <c r="AS69" s="709" t="str">
        <f t="shared" ca="1" si="121"/>
        <v/>
      </c>
      <c r="AT69" s="709" t="str">
        <f t="shared" ca="1" si="121"/>
        <v/>
      </c>
      <c r="AU69" s="709" t="str">
        <f t="shared" ca="1" si="121"/>
        <v/>
      </c>
      <c r="AV69" s="709" t="str">
        <f t="shared" ca="1" si="121"/>
        <v/>
      </c>
      <c r="AW69" s="709" t="str">
        <f t="shared" ca="1" si="121"/>
        <v/>
      </c>
      <c r="AX69" s="709" t="str">
        <f t="shared" ca="1" si="121"/>
        <v/>
      </c>
      <c r="AY69" s="709" t="str">
        <f t="shared" ca="1" si="121"/>
        <v/>
      </c>
      <c r="AZ69" s="709" t="str">
        <f t="shared" ca="1" si="121"/>
        <v/>
      </c>
      <c r="BA69" s="709" t="str">
        <f t="shared" ca="1" si="121"/>
        <v/>
      </c>
      <c r="BB69" s="709" t="str">
        <f t="shared" ca="1" si="121"/>
        <v/>
      </c>
      <c r="BC69" s="709" t="str">
        <f t="shared" ca="1" si="121"/>
        <v/>
      </c>
      <c r="BD69" s="709" t="str">
        <f t="shared" ca="1" si="121"/>
        <v/>
      </c>
      <c r="BE69" s="709" t="str">
        <f t="shared" ca="1" si="121"/>
        <v/>
      </c>
      <c r="BF69" s="709" t="str">
        <f t="shared" ca="1" si="121"/>
        <v/>
      </c>
      <c r="BG69" s="709" t="str">
        <f t="shared" ca="1" si="121"/>
        <v/>
      </c>
      <c r="BH69" s="709" t="str">
        <f t="shared" ca="1" si="121"/>
        <v/>
      </c>
      <c r="BI69" s="709" t="str">
        <f t="shared" ca="1" si="121"/>
        <v/>
      </c>
      <c r="BJ69" s="709" t="str">
        <f t="shared" ca="1" si="121"/>
        <v/>
      </c>
      <c r="BK69" s="709" t="str">
        <f t="shared" ca="1" si="121"/>
        <v/>
      </c>
      <c r="BL69" s="709" t="str">
        <f t="shared" ca="1" si="121"/>
        <v/>
      </c>
      <c r="BM69" s="709" t="str">
        <f t="shared" ca="1" si="98"/>
        <v/>
      </c>
      <c r="BN69" s="709" t="str">
        <f t="shared" ca="1" si="99"/>
        <v/>
      </c>
    </row>
    <row r="70" spans="15:66" x14ac:dyDescent="0.15">
      <c r="O70" s="708">
        <v>25</v>
      </c>
      <c r="P70" s="709" t="str">
        <f t="shared" ref="P70:BL70" ca="1" si="122">IF($O70&lt;=$O$11,IF(COLUMN()&lt;16+1,"",OFFSET(P69,0,-1,1,1)),"")</f>
        <v/>
      </c>
      <c r="Q70" s="709" t="str">
        <f t="shared" ca="1" si="122"/>
        <v/>
      </c>
      <c r="R70" s="709" t="str">
        <f t="shared" ca="1" si="122"/>
        <v/>
      </c>
      <c r="S70" s="709" t="str">
        <f t="shared" ca="1" si="122"/>
        <v/>
      </c>
      <c r="T70" s="709" t="str">
        <f t="shared" ca="1" si="122"/>
        <v/>
      </c>
      <c r="U70" s="709" t="str">
        <f t="shared" ca="1" si="122"/>
        <v/>
      </c>
      <c r="V70" s="709" t="str">
        <f t="shared" ca="1" si="122"/>
        <v/>
      </c>
      <c r="W70" s="709" t="str">
        <f t="shared" ca="1" si="122"/>
        <v/>
      </c>
      <c r="X70" s="709" t="str">
        <f t="shared" ca="1" si="122"/>
        <v/>
      </c>
      <c r="Y70" s="709" t="str">
        <f t="shared" ca="1" si="122"/>
        <v/>
      </c>
      <c r="Z70" s="709" t="str">
        <f t="shared" ca="1" si="122"/>
        <v/>
      </c>
      <c r="AA70" s="709" t="str">
        <f t="shared" ca="1" si="122"/>
        <v/>
      </c>
      <c r="AB70" s="709" t="str">
        <f t="shared" ca="1" si="122"/>
        <v/>
      </c>
      <c r="AC70" s="709" t="str">
        <f t="shared" ca="1" si="122"/>
        <v/>
      </c>
      <c r="AD70" s="709" t="str">
        <f t="shared" ca="1" si="122"/>
        <v/>
      </c>
      <c r="AE70" s="709" t="str">
        <f t="shared" ca="1" si="122"/>
        <v/>
      </c>
      <c r="AF70" s="709" t="str">
        <f t="shared" ca="1" si="122"/>
        <v/>
      </c>
      <c r="AG70" s="709" t="str">
        <f t="shared" ca="1" si="122"/>
        <v/>
      </c>
      <c r="AH70" s="709" t="str">
        <f t="shared" ca="1" si="122"/>
        <v/>
      </c>
      <c r="AI70" s="709" t="str">
        <f t="shared" ca="1" si="122"/>
        <v/>
      </c>
      <c r="AJ70" s="709" t="str">
        <f t="shared" ca="1" si="122"/>
        <v/>
      </c>
      <c r="AK70" s="709" t="str">
        <f t="shared" ca="1" si="122"/>
        <v/>
      </c>
      <c r="AL70" s="709" t="str">
        <f t="shared" ca="1" si="122"/>
        <v/>
      </c>
      <c r="AM70" s="709" t="str">
        <f t="shared" ca="1" si="122"/>
        <v/>
      </c>
      <c r="AN70" s="709" t="str">
        <f t="shared" ca="1" si="122"/>
        <v/>
      </c>
      <c r="AO70" s="709" t="str">
        <f t="shared" ca="1" si="122"/>
        <v/>
      </c>
      <c r="AP70" s="709" t="str">
        <f t="shared" ca="1" si="122"/>
        <v/>
      </c>
      <c r="AQ70" s="709" t="str">
        <f t="shared" ca="1" si="122"/>
        <v/>
      </c>
      <c r="AR70" s="709" t="str">
        <f t="shared" ca="1" si="122"/>
        <v/>
      </c>
      <c r="AS70" s="709" t="str">
        <f t="shared" ca="1" si="122"/>
        <v/>
      </c>
      <c r="AT70" s="709" t="str">
        <f t="shared" ca="1" si="122"/>
        <v/>
      </c>
      <c r="AU70" s="709" t="str">
        <f t="shared" ca="1" si="122"/>
        <v/>
      </c>
      <c r="AV70" s="709" t="str">
        <f t="shared" ca="1" si="122"/>
        <v/>
      </c>
      <c r="AW70" s="709" t="str">
        <f t="shared" ca="1" si="122"/>
        <v/>
      </c>
      <c r="AX70" s="709" t="str">
        <f t="shared" ca="1" si="122"/>
        <v/>
      </c>
      <c r="AY70" s="709" t="str">
        <f t="shared" ca="1" si="122"/>
        <v/>
      </c>
      <c r="AZ70" s="709" t="str">
        <f t="shared" ca="1" si="122"/>
        <v/>
      </c>
      <c r="BA70" s="709" t="str">
        <f t="shared" ca="1" si="122"/>
        <v/>
      </c>
      <c r="BB70" s="709" t="str">
        <f t="shared" ca="1" si="122"/>
        <v/>
      </c>
      <c r="BC70" s="709" t="str">
        <f t="shared" ca="1" si="122"/>
        <v/>
      </c>
      <c r="BD70" s="709" t="str">
        <f t="shared" ca="1" si="122"/>
        <v/>
      </c>
      <c r="BE70" s="709" t="str">
        <f t="shared" ca="1" si="122"/>
        <v/>
      </c>
      <c r="BF70" s="709" t="str">
        <f t="shared" ca="1" si="122"/>
        <v/>
      </c>
      <c r="BG70" s="709" t="str">
        <f t="shared" ca="1" si="122"/>
        <v/>
      </c>
      <c r="BH70" s="709" t="str">
        <f t="shared" ca="1" si="122"/>
        <v/>
      </c>
      <c r="BI70" s="709" t="str">
        <f t="shared" ca="1" si="122"/>
        <v/>
      </c>
      <c r="BJ70" s="709" t="str">
        <f t="shared" ca="1" si="122"/>
        <v/>
      </c>
      <c r="BK70" s="709" t="str">
        <f t="shared" ca="1" si="122"/>
        <v/>
      </c>
      <c r="BL70" s="709" t="str">
        <f t="shared" ca="1" si="122"/>
        <v/>
      </c>
      <c r="BM70" s="709" t="str">
        <f t="shared" ca="1" si="98"/>
        <v/>
      </c>
      <c r="BN70" s="709" t="str">
        <f t="shared" ca="1" si="99"/>
        <v/>
      </c>
    </row>
    <row r="71" spans="15:66" x14ac:dyDescent="0.15">
      <c r="O71" s="710">
        <v>26</v>
      </c>
      <c r="P71" s="709" t="str">
        <f t="shared" ref="P71:BL71" ca="1" si="123">IF($O71&lt;=$O$11,IF(COLUMN()&lt;16+1,"",OFFSET(P70,0,-1,1,1)),"")</f>
        <v/>
      </c>
      <c r="Q71" s="709" t="str">
        <f t="shared" ca="1" si="123"/>
        <v/>
      </c>
      <c r="R71" s="709" t="str">
        <f t="shared" ca="1" si="123"/>
        <v/>
      </c>
      <c r="S71" s="709" t="str">
        <f t="shared" ca="1" si="123"/>
        <v/>
      </c>
      <c r="T71" s="709" t="str">
        <f t="shared" ca="1" si="123"/>
        <v/>
      </c>
      <c r="U71" s="709" t="str">
        <f t="shared" ca="1" si="123"/>
        <v/>
      </c>
      <c r="V71" s="709" t="str">
        <f t="shared" ca="1" si="123"/>
        <v/>
      </c>
      <c r="W71" s="709" t="str">
        <f t="shared" ca="1" si="123"/>
        <v/>
      </c>
      <c r="X71" s="709" t="str">
        <f t="shared" ca="1" si="123"/>
        <v/>
      </c>
      <c r="Y71" s="709" t="str">
        <f t="shared" ca="1" si="123"/>
        <v/>
      </c>
      <c r="Z71" s="709" t="str">
        <f t="shared" ca="1" si="123"/>
        <v/>
      </c>
      <c r="AA71" s="709" t="str">
        <f t="shared" ca="1" si="123"/>
        <v/>
      </c>
      <c r="AB71" s="709" t="str">
        <f t="shared" ca="1" si="123"/>
        <v/>
      </c>
      <c r="AC71" s="709" t="str">
        <f t="shared" ca="1" si="123"/>
        <v/>
      </c>
      <c r="AD71" s="709" t="str">
        <f t="shared" ca="1" si="123"/>
        <v/>
      </c>
      <c r="AE71" s="709" t="str">
        <f t="shared" ca="1" si="123"/>
        <v/>
      </c>
      <c r="AF71" s="709" t="str">
        <f t="shared" ca="1" si="123"/>
        <v/>
      </c>
      <c r="AG71" s="709" t="str">
        <f t="shared" ca="1" si="123"/>
        <v/>
      </c>
      <c r="AH71" s="709" t="str">
        <f t="shared" ca="1" si="123"/>
        <v/>
      </c>
      <c r="AI71" s="709" t="str">
        <f t="shared" ca="1" si="123"/>
        <v/>
      </c>
      <c r="AJ71" s="709" t="str">
        <f t="shared" ca="1" si="123"/>
        <v/>
      </c>
      <c r="AK71" s="709" t="str">
        <f t="shared" ca="1" si="123"/>
        <v/>
      </c>
      <c r="AL71" s="709" t="str">
        <f t="shared" ca="1" si="123"/>
        <v/>
      </c>
      <c r="AM71" s="709" t="str">
        <f t="shared" ca="1" si="123"/>
        <v/>
      </c>
      <c r="AN71" s="709" t="str">
        <f t="shared" ca="1" si="123"/>
        <v/>
      </c>
      <c r="AO71" s="709" t="str">
        <f t="shared" ca="1" si="123"/>
        <v/>
      </c>
      <c r="AP71" s="709" t="str">
        <f t="shared" ca="1" si="123"/>
        <v/>
      </c>
      <c r="AQ71" s="709" t="str">
        <f t="shared" ca="1" si="123"/>
        <v/>
      </c>
      <c r="AR71" s="709" t="str">
        <f t="shared" ca="1" si="123"/>
        <v/>
      </c>
      <c r="AS71" s="709" t="str">
        <f t="shared" ca="1" si="123"/>
        <v/>
      </c>
      <c r="AT71" s="709" t="str">
        <f t="shared" ca="1" si="123"/>
        <v/>
      </c>
      <c r="AU71" s="709" t="str">
        <f t="shared" ca="1" si="123"/>
        <v/>
      </c>
      <c r="AV71" s="709" t="str">
        <f t="shared" ca="1" si="123"/>
        <v/>
      </c>
      <c r="AW71" s="709" t="str">
        <f t="shared" ca="1" si="123"/>
        <v/>
      </c>
      <c r="AX71" s="709" t="str">
        <f t="shared" ca="1" si="123"/>
        <v/>
      </c>
      <c r="AY71" s="709" t="str">
        <f t="shared" ca="1" si="123"/>
        <v/>
      </c>
      <c r="AZ71" s="709" t="str">
        <f t="shared" ca="1" si="123"/>
        <v/>
      </c>
      <c r="BA71" s="709" t="str">
        <f t="shared" ca="1" si="123"/>
        <v/>
      </c>
      <c r="BB71" s="709" t="str">
        <f t="shared" ca="1" si="123"/>
        <v/>
      </c>
      <c r="BC71" s="709" t="str">
        <f t="shared" ca="1" si="123"/>
        <v/>
      </c>
      <c r="BD71" s="709" t="str">
        <f t="shared" ca="1" si="123"/>
        <v/>
      </c>
      <c r="BE71" s="709" t="str">
        <f t="shared" ca="1" si="123"/>
        <v/>
      </c>
      <c r="BF71" s="709" t="str">
        <f t="shared" ca="1" si="123"/>
        <v/>
      </c>
      <c r="BG71" s="709" t="str">
        <f t="shared" ca="1" si="123"/>
        <v/>
      </c>
      <c r="BH71" s="709" t="str">
        <f t="shared" ca="1" si="123"/>
        <v/>
      </c>
      <c r="BI71" s="709" t="str">
        <f t="shared" ca="1" si="123"/>
        <v/>
      </c>
      <c r="BJ71" s="709" t="str">
        <f t="shared" ca="1" si="123"/>
        <v/>
      </c>
      <c r="BK71" s="709" t="str">
        <f t="shared" ca="1" si="123"/>
        <v/>
      </c>
      <c r="BL71" s="709" t="str">
        <f t="shared" ca="1" si="123"/>
        <v/>
      </c>
      <c r="BM71" s="709" t="str">
        <f t="shared" ca="1" si="98"/>
        <v/>
      </c>
      <c r="BN71" s="709" t="str">
        <f t="shared" ca="1" si="99"/>
        <v/>
      </c>
    </row>
    <row r="72" spans="15:66" x14ac:dyDescent="0.15">
      <c r="O72" s="708">
        <v>27</v>
      </c>
      <c r="P72" s="709" t="str">
        <f t="shared" ref="P72:BL72" ca="1" si="124">IF($O72&lt;=$O$11,IF(COLUMN()&lt;16+1,"",OFFSET(P71,0,-1,1,1)),"")</f>
        <v/>
      </c>
      <c r="Q72" s="709" t="str">
        <f t="shared" ca="1" si="124"/>
        <v/>
      </c>
      <c r="R72" s="709" t="str">
        <f t="shared" ca="1" si="124"/>
        <v/>
      </c>
      <c r="S72" s="709" t="str">
        <f t="shared" ca="1" si="124"/>
        <v/>
      </c>
      <c r="T72" s="709" t="str">
        <f t="shared" ca="1" si="124"/>
        <v/>
      </c>
      <c r="U72" s="709" t="str">
        <f t="shared" ca="1" si="124"/>
        <v/>
      </c>
      <c r="V72" s="709" t="str">
        <f t="shared" ca="1" si="124"/>
        <v/>
      </c>
      <c r="W72" s="709" t="str">
        <f t="shared" ca="1" si="124"/>
        <v/>
      </c>
      <c r="X72" s="709" t="str">
        <f t="shared" ca="1" si="124"/>
        <v/>
      </c>
      <c r="Y72" s="709" t="str">
        <f t="shared" ca="1" si="124"/>
        <v/>
      </c>
      <c r="Z72" s="709" t="str">
        <f t="shared" ca="1" si="124"/>
        <v/>
      </c>
      <c r="AA72" s="709" t="str">
        <f t="shared" ca="1" si="124"/>
        <v/>
      </c>
      <c r="AB72" s="709" t="str">
        <f t="shared" ca="1" si="124"/>
        <v/>
      </c>
      <c r="AC72" s="709" t="str">
        <f t="shared" ca="1" si="124"/>
        <v/>
      </c>
      <c r="AD72" s="709" t="str">
        <f t="shared" ca="1" si="124"/>
        <v/>
      </c>
      <c r="AE72" s="709" t="str">
        <f t="shared" ca="1" si="124"/>
        <v/>
      </c>
      <c r="AF72" s="709" t="str">
        <f t="shared" ca="1" si="124"/>
        <v/>
      </c>
      <c r="AG72" s="709" t="str">
        <f t="shared" ca="1" si="124"/>
        <v/>
      </c>
      <c r="AH72" s="709" t="str">
        <f t="shared" ca="1" si="124"/>
        <v/>
      </c>
      <c r="AI72" s="709" t="str">
        <f t="shared" ca="1" si="124"/>
        <v/>
      </c>
      <c r="AJ72" s="709" t="str">
        <f t="shared" ca="1" si="124"/>
        <v/>
      </c>
      <c r="AK72" s="709" t="str">
        <f t="shared" ca="1" si="124"/>
        <v/>
      </c>
      <c r="AL72" s="709" t="str">
        <f t="shared" ca="1" si="124"/>
        <v/>
      </c>
      <c r="AM72" s="709" t="str">
        <f t="shared" ca="1" si="124"/>
        <v/>
      </c>
      <c r="AN72" s="709" t="str">
        <f t="shared" ca="1" si="124"/>
        <v/>
      </c>
      <c r="AO72" s="709" t="str">
        <f t="shared" ca="1" si="124"/>
        <v/>
      </c>
      <c r="AP72" s="709" t="str">
        <f t="shared" ca="1" si="124"/>
        <v/>
      </c>
      <c r="AQ72" s="709" t="str">
        <f t="shared" ca="1" si="124"/>
        <v/>
      </c>
      <c r="AR72" s="709" t="str">
        <f t="shared" ca="1" si="124"/>
        <v/>
      </c>
      <c r="AS72" s="709" t="str">
        <f t="shared" ca="1" si="124"/>
        <v/>
      </c>
      <c r="AT72" s="709" t="str">
        <f t="shared" ca="1" si="124"/>
        <v/>
      </c>
      <c r="AU72" s="709" t="str">
        <f t="shared" ca="1" si="124"/>
        <v/>
      </c>
      <c r="AV72" s="709" t="str">
        <f t="shared" ca="1" si="124"/>
        <v/>
      </c>
      <c r="AW72" s="709" t="str">
        <f t="shared" ca="1" si="124"/>
        <v/>
      </c>
      <c r="AX72" s="709" t="str">
        <f t="shared" ca="1" si="124"/>
        <v/>
      </c>
      <c r="AY72" s="709" t="str">
        <f t="shared" ca="1" si="124"/>
        <v/>
      </c>
      <c r="AZ72" s="709" t="str">
        <f t="shared" ca="1" si="124"/>
        <v/>
      </c>
      <c r="BA72" s="709" t="str">
        <f t="shared" ca="1" si="124"/>
        <v/>
      </c>
      <c r="BB72" s="709" t="str">
        <f t="shared" ca="1" si="124"/>
        <v/>
      </c>
      <c r="BC72" s="709" t="str">
        <f t="shared" ca="1" si="124"/>
        <v/>
      </c>
      <c r="BD72" s="709" t="str">
        <f t="shared" ca="1" si="124"/>
        <v/>
      </c>
      <c r="BE72" s="709" t="str">
        <f t="shared" ca="1" si="124"/>
        <v/>
      </c>
      <c r="BF72" s="709" t="str">
        <f t="shared" ca="1" si="124"/>
        <v/>
      </c>
      <c r="BG72" s="709" t="str">
        <f t="shared" ca="1" si="124"/>
        <v/>
      </c>
      <c r="BH72" s="709" t="str">
        <f t="shared" ca="1" si="124"/>
        <v/>
      </c>
      <c r="BI72" s="709" t="str">
        <f t="shared" ca="1" si="124"/>
        <v/>
      </c>
      <c r="BJ72" s="709" t="str">
        <f t="shared" ca="1" si="124"/>
        <v/>
      </c>
      <c r="BK72" s="709" t="str">
        <f t="shared" ca="1" si="124"/>
        <v/>
      </c>
      <c r="BL72" s="709" t="str">
        <f t="shared" ca="1" si="124"/>
        <v/>
      </c>
      <c r="BM72" s="709" t="str">
        <f t="shared" ca="1" si="98"/>
        <v/>
      </c>
      <c r="BN72" s="709" t="str">
        <f t="shared" ca="1" si="99"/>
        <v/>
      </c>
    </row>
    <row r="73" spans="15:66" x14ac:dyDescent="0.15">
      <c r="O73" s="708">
        <v>28</v>
      </c>
      <c r="P73" s="709" t="str">
        <f t="shared" ref="P73:BL73" ca="1" si="125">IF($O73&lt;=$O$11,IF(COLUMN()&lt;16+1,"",OFFSET(P72,0,-1,1,1)),"")</f>
        <v/>
      </c>
      <c r="Q73" s="709" t="str">
        <f t="shared" ca="1" si="125"/>
        <v/>
      </c>
      <c r="R73" s="709" t="str">
        <f t="shared" ca="1" si="125"/>
        <v/>
      </c>
      <c r="S73" s="709" t="str">
        <f t="shared" ca="1" si="125"/>
        <v/>
      </c>
      <c r="T73" s="709" t="str">
        <f t="shared" ca="1" si="125"/>
        <v/>
      </c>
      <c r="U73" s="709" t="str">
        <f t="shared" ca="1" si="125"/>
        <v/>
      </c>
      <c r="V73" s="709" t="str">
        <f t="shared" ca="1" si="125"/>
        <v/>
      </c>
      <c r="W73" s="709" t="str">
        <f t="shared" ca="1" si="125"/>
        <v/>
      </c>
      <c r="X73" s="709" t="str">
        <f t="shared" ca="1" si="125"/>
        <v/>
      </c>
      <c r="Y73" s="709" t="str">
        <f t="shared" ca="1" si="125"/>
        <v/>
      </c>
      <c r="Z73" s="709" t="str">
        <f t="shared" ca="1" si="125"/>
        <v/>
      </c>
      <c r="AA73" s="709" t="str">
        <f t="shared" ca="1" si="125"/>
        <v/>
      </c>
      <c r="AB73" s="709" t="str">
        <f t="shared" ca="1" si="125"/>
        <v/>
      </c>
      <c r="AC73" s="709" t="str">
        <f t="shared" ca="1" si="125"/>
        <v/>
      </c>
      <c r="AD73" s="709" t="str">
        <f t="shared" ca="1" si="125"/>
        <v/>
      </c>
      <c r="AE73" s="709" t="str">
        <f t="shared" ca="1" si="125"/>
        <v/>
      </c>
      <c r="AF73" s="709" t="str">
        <f t="shared" ca="1" si="125"/>
        <v/>
      </c>
      <c r="AG73" s="709" t="str">
        <f t="shared" ca="1" si="125"/>
        <v/>
      </c>
      <c r="AH73" s="709" t="str">
        <f t="shared" ca="1" si="125"/>
        <v/>
      </c>
      <c r="AI73" s="709" t="str">
        <f t="shared" ca="1" si="125"/>
        <v/>
      </c>
      <c r="AJ73" s="709" t="str">
        <f t="shared" ca="1" si="125"/>
        <v/>
      </c>
      <c r="AK73" s="709" t="str">
        <f t="shared" ca="1" si="125"/>
        <v/>
      </c>
      <c r="AL73" s="709" t="str">
        <f t="shared" ca="1" si="125"/>
        <v/>
      </c>
      <c r="AM73" s="709" t="str">
        <f t="shared" ca="1" si="125"/>
        <v/>
      </c>
      <c r="AN73" s="709" t="str">
        <f t="shared" ca="1" si="125"/>
        <v/>
      </c>
      <c r="AO73" s="709" t="str">
        <f t="shared" ca="1" si="125"/>
        <v/>
      </c>
      <c r="AP73" s="709" t="str">
        <f t="shared" ca="1" si="125"/>
        <v/>
      </c>
      <c r="AQ73" s="709" t="str">
        <f t="shared" ca="1" si="125"/>
        <v/>
      </c>
      <c r="AR73" s="709" t="str">
        <f t="shared" ca="1" si="125"/>
        <v/>
      </c>
      <c r="AS73" s="709" t="str">
        <f t="shared" ca="1" si="125"/>
        <v/>
      </c>
      <c r="AT73" s="709" t="str">
        <f t="shared" ca="1" si="125"/>
        <v/>
      </c>
      <c r="AU73" s="709" t="str">
        <f t="shared" ca="1" si="125"/>
        <v/>
      </c>
      <c r="AV73" s="709" t="str">
        <f t="shared" ca="1" si="125"/>
        <v/>
      </c>
      <c r="AW73" s="709" t="str">
        <f t="shared" ca="1" si="125"/>
        <v/>
      </c>
      <c r="AX73" s="709" t="str">
        <f t="shared" ca="1" si="125"/>
        <v/>
      </c>
      <c r="AY73" s="709" t="str">
        <f t="shared" ca="1" si="125"/>
        <v/>
      </c>
      <c r="AZ73" s="709" t="str">
        <f t="shared" ca="1" si="125"/>
        <v/>
      </c>
      <c r="BA73" s="709" t="str">
        <f t="shared" ca="1" si="125"/>
        <v/>
      </c>
      <c r="BB73" s="709" t="str">
        <f t="shared" ca="1" si="125"/>
        <v/>
      </c>
      <c r="BC73" s="709" t="str">
        <f t="shared" ca="1" si="125"/>
        <v/>
      </c>
      <c r="BD73" s="709" t="str">
        <f t="shared" ca="1" si="125"/>
        <v/>
      </c>
      <c r="BE73" s="709" t="str">
        <f t="shared" ca="1" si="125"/>
        <v/>
      </c>
      <c r="BF73" s="709" t="str">
        <f t="shared" ca="1" si="125"/>
        <v/>
      </c>
      <c r="BG73" s="709" t="str">
        <f t="shared" ca="1" si="125"/>
        <v/>
      </c>
      <c r="BH73" s="709" t="str">
        <f t="shared" ca="1" si="125"/>
        <v/>
      </c>
      <c r="BI73" s="709" t="str">
        <f t="shared" ca="1" si="125"/>
        <v/>
      </c>
      <c r="BJ73" s="709" t="str">
        <f t="shared" ca="1" si="125"/>
        <v/>
      </c>
      <c r="BK73" s="709" t="str">
        <f t="shared" ca="1" si="125"/>
        <v/>
      </c>
      <c r="BL73" s="709" t="str">
        <f t="shared" ca="1" si="125"/>
        <v/>
      </c>
      <c r="BM73" s="709" t="str">
        <f t="shared" ca="1" si="98"/>
        <v/>
      </c>
      <c r="BN73" s="709" t="str">
        <f t="shared" ca="1" si="99"/>
        <v/>
      </c>
    </row>
    <row r="74" spans="15:66" x14ac:dyDescent="0.15">
      <c r="O74" s="710">
        <v>29</v>
      </c>
      <c r="P74" s="709" t="str">
        <f t="shared" ref="P74:BL74" ca="1" si="126">IF($O74&lt;=$O$11,IF(COLUMN()&lt;16+1,"",OFFSET(P73,0,-1,1,1)),"")</f>
        <v/>
      </c>
      <c r="Q74" s="709" t="str">
        <f t="shared" ca="1" si="126"/>
        <v/>
      </c>
      <c r="R74" s="709" t="str">
        <f t="shared" ca="1" si="126"/>
        <v/>
      </c>
      <c r="S74" s="709" t="str">
        <f t="shared" ca="1" si="126"/>
        <v/>
      </c>
      <c r="T74" s="709" t="str">
        <f t="shared" ca="1" si="126"/>
        <v/>
      </c>
      <c r="U74" s="709" t="str">
        <f t="shared" ca="1" si="126"/>
        <v/>
      </c>
      <c r="V74" s="709" t="str">
        <f t="shared" ca="1" si="126"/>
        <v/>
      </c>
      <c r="W74" s="709" t="str">
        <f t="shared" ca="1" si="126"/>
        <v/>
      </c>
      <c r="X74" s="709" t="str">
        <f t="shared" ca="1" si="126"/>
        <v/>
      </c>
      <c r="Y74" s="709" t="str">
        <f t="shared" ca="1" si="126"/>
        <v/>
      </c>
      <c r="Z74" s="709" t="str">
        <f t="shared" ca="1" si="126"/>
        <v/>
      </c>
      <c r="AA74" s="709" t="str">
        <f t="shared" ca="1" si="126"/>
        <v/>
      </c>
      <c r="AB74" s="709" t="str">
        <f t="shared" ca="1" si="126"/>
        <v/>
      </c>
      <c r="AC74" s="709" t="str">
        <f t="shared" ca="1" si="126"/>
        <v/>
      </c>
      <c r="AD74" s="709" t="str">
        <f t="shared" ca="1" si="126"/>
        <v/>
      </c>
      <c r="AE74" s="709" t="str">
        <f t="shared" ca="1" si="126"/>
        <v/>
      </c>
      <c r="AF74" s="709" t="str">
        <f t="shared" ca="1" si="126"/>
        <v/>
      </c>
      <c r="AG74" s="709" t="str">
        <f t="shared" ca="1" si="126"/>
        <v/>
      </c>
      <c r="AH74" s="709" t="str">
        <f t="shared" ca="1" si="126"/>
        <v/>
      </c>
      <c r="AI74" s="709" t="str">
        <f t="shared" ca="1" si="126"/>
        <v/>
      </c>
      <c r="AJ74" s="709" t="str">
        <f t="shared" ca="1" si="126"/>
        <v/>
      </c>
      <c r="AK74" s="709" t="str">
        <f t="shared" ca="1" si="126"/>
        <v/>
      </c>
      <c r="AL74" s="709" t="str">
        <f t="shared" ca="1" si="126"/>
        <v/>
      </c>
      <c r="AM74" s="709" t="str">
        <f t="shared" ca="1" si="126"/>
        <v/>
      </c>
      <c r="AN74" s="709" t="str">
        <f t="shared" ca="1" si="126"/>
        <v/>
      </c>
      <c r="AO74" s="709" t="str">
        <f t="shared" ca="1" si="126"/>
        <v/>
      </c>
      <c r="AP74" s="709" t="str">
        <f t="shared" ca="1" si="126"/>
        <v/>
      </c>
      <c r="AQ74" s="709" t="str">
        <f t="shared" ca="1" si="126"/>
        <v/>
      </c>
      <c r="AR74" s="709" t="str">
        <f t="shared" ca="1" si="126"/>
        <v/>
      </c>
      <c r="AS74" s="709" t="str">
        <f t="shared" ca="1" si="126"/>
        <v/>
      </c>
      <c r="AT74" s="709" t="str">
        <f t="shared" ca="1" si="126"/>
        <v/>
      </c>
      <c r="AU74" s="709" t="str">
        <f t="shared" ca="1" si="126"/>
        <v/>
      </c>
      <c r="AV74" s="709" t="str">
        <f t="shared" ca="1" si="126"/>
        <v/>
      </c>
      <c r="AW74" s="709" t="str">
        <f t="shared" ca="1" si="126"/>
        <v/>
      </c>
      <c r="AX74" s="709" t="str">
        <f t="shared" ca="1" si="126"/>
        <v/>
      </c>
      <c r="AY74" s="709" t="str">
        <f t="shared" ca="1" si="126"/>
        <v/>
      </c>
      <c r="AZ74" s="709" t="str">
        <f t="shared" ca="1" si="126"/>
        <v/>
      </c>
      <c r="BA74" s="709" t="str">
        <f t="shared" ca="1" si="126"/>
        <v/>
      </c>
      <c r="BB74" s="709" t="str">
        <f t="shared" ca="1" si="126"/>
        <v/>
      </c>
      <c r="BC74" s="709" t="str">
        <f t="shared" ca="1" si="126"/>
        <v/>
      </c>
      <c r="BD74" s="709" t="str">
        <f t="shared" ca="1" si="126"/>
        <v/>
      </c>
      <c r="BE74" s="709" t="str">
        <f t="shared" ca="1" si="126"/>
        <v/>
      </c>
      <c r="BF74" s="709" t="str">
        <f t="shared" ca="1" si="126"/>
        <v/>
      </c>
      <c r="BG74" s="709" t="str">
        <f t="shared" ca="1" si="126"/>
        <v/>
      </c>
      <c r="BH74" s="709" t="str">
        <f t="shared" ca="1" si="126"/>
        <v/>
      </c>
      <c r="BI74" s="709" t="str">
        <f t="shared" ca="1" si="126"/>
        <v/>
      </c>
      <c r="BJ74" s="709" t="str">
        <f t="shared" ca="1" si="126"/>
        <v/>
      </c>
      <c r="BK74" s="709" t="str">
        <f t="shared" ca="1" si="126"/>
        <v/>
      </c>
      <c r="BL74" s="709" t="str">
        <f t="shared" ca="1" si="126"/>
        <v/>
      </c>
      <c r="BM74" s="709" t="str">
        <f t="shared" ca="1" si="98"/>
        <v/>
      </c>
      <c r="BN74" s="709" t="str">
        <f t="shared" ca="1" si="99"/>
        <v/>
      </c>
    </row>
    <row r="75" spans="15:66" x14ac:dyDescent="0.15">
      <c r="O75" s="708">
        <v>30</v>
      </c>
      <c r="P75" s="709" t="str">
        <f t="shared" ref="P75:BL75" ca="1" si="127">IF($O75&lt;=$O$11,IF(COLUMN()&lt;16+1,"",OFFSET(P74,0,-1,1,1)),"")</f>
        <v/>
      </c>
      <c r="Q75" s="709" t="str">
        <f t="shared" ca="1" si="127"/>
        <v/>
      </c>
      <c r="R75" s="709" t="str">
        <f t="shared" ca="1" si="127"/>
        <v/>
      </c>
      <c r="S75" s="709" t="str">
        <f t="shared" ca="1" si="127"/>
        <v/>
      </c>
      <c r="T75" s="709" t="str">
        <f t="shared" ca="1" si="127"/>
        <v/>
      </c>
      <c r="U75" s="709" t="str">
        <f t="shared" ca="1" si="127"/>
        <v/>
      </c>
      <c r="V75" s="709" t="str">
        <f t="shared" ca="1" si="127"/>
        <v/>
      </c>
      <c r="W75" s="709" t="str">
        <f t="shared" ca="1" si="127"/>
        <v/>
      </c>
      <c r="X75" s="709" t="str">
        <f t="shared" ca="1" si="127"/>
        <v/>
      </c>
      <c r="Y75" s="709" t="str">
        <f t="shared" ca="1" si="127"/>
        <v/>
      </c>
      <c r="Z75" s="709" t="str">
        <f t="shared" ca="1" si="127"/>
        <v/>
      </c>
      <c r="AA75" s="709" t="str">
        <f t="shared" ca="1" si="127"/>
        <v/>
      </c>
      <c r="AB75" s="709" t="str">
        <f t="shared" ca="1" si="127"/>
        <v/>
      </c>
      <c r="AC75" s="709" t="str">
        <f t="shared" ca="1" si="127"/>
        <v/>
      </c>
      <c r="AD75" s="709" t="str">
        <f t="shared" ca="1" si="127"/>
        <v/>
      </c>
      <c r="AE75" s="709" t="str">
        <f t="shared" ca="1" si="127"/>
        <v/>
      </c>
      <c r="AF75" s="709" t="str">
        <f t="shared" ca="1" si="127"/>
        <v/>
      </c>
      <c r="AG75" s="709" t="str">
        <f t="shared" ca="1" si="127"/>
        <v/>
      </c>
      <c r="AH75" s="709" t="str">
        <f t="shared" ca="1" si="127"/>
        <v/>
      </c>
      <c r="AI75" s="709" t="str">
        <f t="shared" ca="1" si="127"/>
        <v/>
      </c>
      <c r="AJ75" s="709" t="str">
        <f t="shared" ca="1" si="127"/>
        <v/>
      </c>
      <c r="AK75" s="709" t="str">
        <f t="shared" ca="1" si="127"/>
        <v/>
      </c>
      <c r="AL75" s="709" t="str">
        <f t="shared" ca="1" si="127"/>
        <v/>
      </c>
      <c r="AM75" s="709" t="str">
        <f t="shared" ca="1" si="127"/>
        <v/>
      </c>
      <c r="AN75" s="709" t="str">
        <f t="shared" ca="1" si="127"/>
        <v/>
      </c>
      <c r="AO75" s="709" t="str">
        <f t="shared" ca="1" si="127"/>
        <v/>
      </c>
      <c r="AP75" s="709" t="str">
        <f t="shared" ca="1" si="127"/>
        <v/>
      </c>
      <c r="AQ75" s="709" t="str">
        <f t="shared" ca="1" si="127"/>
        <v/>
      </c>
      <c r="AR75" s="709" t="str">
        <f t="shared" ca="1" si="127"/>
        <v/>
      </c>
      <c r="AS75" s="709" t="str">
        <f t="shared" ca="1" si="127"/>
        <v/>
      </c>
      <c r="AT75" s="709" t="str">
        <f t="shared" ca="1" si="127"/>
        <v/>
      </c>
      <c r="AU75" s="709" t="str">
        <f t="shared" ca="1" si="127"/>
        <v/>
      </c>
      <c r="AV75" s="709" t="str">
        <f t="shared" ca="1" si="127"/>
        <v/>
      </c>
      <c r="AW75" s="709" t="str">
        <f t="shared" ca="1" si="127"/>
        <v/>
      </c>
      <c r="AX75" s="709" t="str">
        <f t="shared" ca="1" si="127"/>
        <v/>
      </c>
      <c r="AY75" s="709" t="str">
        <f t="shared" ca="1" si="127"/>
        <v/>
      </c>
      <c r="AZ75" s="709" t="str">
        <f t="shared" ca="1" si="127"/>
        <v/>
      </c>
      <c r="BA75" s="709" t="str">
        <f t="shared" ca="1" si="127"/>
        <v/>
      </c>
      <c r="BB75" s="709" t="str">
        <f t="shared" ca="1" si="127"/>
        <v/>
      </c>
      <c r="BC75" s="709" t="str">
        <f t="shared" ca="1" si="127"/>
        <v/>
      </c>
      <c r="BD75" s="709" t="str">
        <f t="shared" ca="1" si="127"/>
        <v/>
      </c>
      <c r="BE75" s="709" t="str">
        <f t="shared" ca="1" si="127"/>
        <v/>
      </c>
      <c r="BF75" s="709" t="str">
        <f t="shared" ca="1" si="127"/>
        <v/>
      </c>
      <c r="BG75" s="709" t="str">
        <f t="shared" ca="1" si="127"/>
        <v/>
      </c>
      <c r="BH75" s="709" t="str">
        <f t="shared" ca="1" si="127"/>
        <v/>
      </c>
      <c r="BI75" s="709" t="str">
        <f t="shared" ca="1" si="127"/>
        <v/>
      </c>
      <c r="BJ75" s="709" t="str">
        <f t="shared" ca="1" si="127"/>
        <v/>
      </c>
      <c r="BK75" s="709" t="str">
        <f t="shared" ca="1" si="127"/>
        <v/>
      </c>
      <c r="BL75" s="709" t="str">
        <f t="shared" ca="1" si="127"/>
        <v/>
      </c>
      <c r="BM75" s="709" t="str">
        <f t="shared" ca="1" si="98"/>
        <v/>
      </c>
      <c r="BN75" s="709" t="str">
        <f t="shared" ca="1" si="99"/>
        <v/>
      </c>
    </row>
    <row r="76" spans="15:66" x14ac:dyDescent="0.15">
      <c r="O76" s="710">
        <v>31</v>
      </c>
      <c r="P76" s="709" t="str">
        <f t="shared" ref="P76:BL76" ca="1" si="128">IF($O76&lt;=$O$11,IF(COLUMN()&lt;16+1,"",OFFSET(P75,0,-1,1,1)),"")</f>
        <v/>
      </c>
      <c r="Q76" s="709" t="str">
        <f t="shared" ca="1" si="128"/>
        <v/>
      </c>
      <c r="R76" s="709" t="str">
        <f t="shared" ca="1" si="128"/>
        <v/>
      </c>
      <c r="S76" s="709" t="str">
        <f t="shared" ca="1" si="128"/>
        <v/>
      </c>
      <c r="T76" s="709" t="str">
        <f t="shared" ca="1" si="128"/>
        <v/>
      </c>
      <c r="U76" s="709" t="str">
        <f t="shared" ca="1" si="128"/>
        <v/>
      </c>
      <c r="V76" s="709" t="str">
        <f t="shared" ca="1" si="128"/>
        <v/>
      </c>
      <c r="W76" s="709" t="str">
        <f t="shared" ca="1" si="128"/>
        <v/>
      </c>
      <c r="X76" s="709" t="str">
        <f t="shared" ca="1" si="128"/>
        <v/>
      </c>
      <c r="Y76" s="709" t="str">
        <f t="shared" ca="1" si="128"/>
        <v/>
      </c>
      <c r="Z76" s="709" t="str">
        <f t="shared" ca="1" si="128"/>
        <v/>
      </c>
      <c r="AA76" s="709" t="str">
        <f t="shared" ca="1" si="128"/>
        <v/>
      </c>
      <c r="AB76" s="709" t="str">
        <f t="shared" ca="1" si="128"/>
        <v/>
      </c>
      <c r="AC76" s="709" t="str">
        <f t="shared" ca="1" si="128"/>
        <v/>
      </c>
      <c r="AD76" s="709" t="str">
        <f t="shared" ca="1" si="128"/>
        <v/>
      </c>
      <c r="AE76" s="709" t="str">
        <f t="shared" ca="1" si="128"/>
        <v/>
      </c>
      <c r="AF76" s="709" t="str">
        <f t="shared" ca="1" si="128"/>
        <v/>
      </c>
      <c r="AG76" s="709" t="str">
        <f t="shared" ca="1" si="128"/>
        <v/>
      </c>
      <c r="AH76" s="709" t="str">
        <f t="shared" ca="1" si="128"/>
        <v/>
      </c>
      <c r="AI76" s="709" t="str">
        <f t="shared" ca="1" si="128"/>
        <v/>
      </c>
      <c r="AJ76" s="709" t="str">
        <f t="shared" ca="1" si="128"/>
        <v/>
      </c>
      <c r="AK76" s="709" t="str">
        <f t="shared" ca="1" si="128"/>
        <v/>
      </c>
      <c r="AL76" s="709" t="str">
        <f t="shared" ca="1" si="128"/>
        <v/>
      </c>
      <c r="AM76" s="709" t="str">
        <f t="shared" ca="1" si="128"/>
        <v/>
      </c>
      <c r="AN76" s="709" t="str">
        <f t="shared" ca="1" si="128"/>
        <v/>
      </c>
      <c r="AO76" s="709" t="str">
        <f t="shared" ca="1" si="128"/>
        <v/>
      </c>
      <c r="AP76" s="709" t="str">
        <f t="shared" ca="1" si="128"/>
        <v/>
      </c>
      <c r="AQ76" s="709" t="str">
        <f t="shared" ca="1" si="128"/>
        <v/>
      </c>
      <c r="AR76" s="709" t="str">
        <f t="shared" ca="1" si="128"/>
        <v/>
      </c>
      <c r="AS76" s="709" t="str">
        <f t="shared" ca="1" si="128"/>
        <v/>
      </c>
      <c r="AT76" s="709" t="str">
        <f t="shared" ca="1" si="128"/>
        <v/>
      </c>
      <c r="AU76" s="709" t="str">
        <f t="shared" ca="1" si="128"/>
        <v/>
      </c>
      <c r="AV76" s="709" t="str">
        <f t="shared" ca="1" si="128"/>
        <v/>
      </c>
      <c r="AW76" s="709" t="str">
        <f t="shared" ca="1" si="128"/>
        <v/>
      </c>
      <c r="AX76" s="709" t="str">
        <f t="shared" ca="1" si="128"/>
        <v/>
      </c>
      <c r="AY76" s="709" t="str">
        <f t="shared" ca="1" si="128"/>
        <v/>
      </c>
      <c r="AZ76" s="709" t="str">
        <f t="shared" ca="1" si="128"/>
        <v/>
      </c>
      <c r="BA76" s="709" t="str">
        <f t="shared" ca="1" si="128"/>
        <v/>
      </c>
      <c r="BB76" s="709" t="str">
        <f t="shared" ca="1" si="128"/>
        <v/>
      </c>
      <c r="BC76" s="709" t="str">
        <f t="shared" ca="1" si="128"/>
        <v/>
      </c>
      <c r="BD76" s="709" t="str">
        <f t="shared" ca="1" si="128"/>
        <v/>
      </c>
      <c r="BE76" s="709" t="str">
        <f t="shared" ca="1" si="128"/>
        <v/>
      </c>
      <c r="BF76" s="709" t="str">
        <f t="shared" ca="1" si="128"/>
        <v/>
      </c>
      <c r="BG76" s="709" t="str">
        <f t="shared" ca="1" si="128"/>
        <v/>
      </c>
      <c r="BH76" s="709" t="str">
        <f t="shared" ca="1" si="128"/>
        <v/>
      </c>
      <c r="BI76" s="709" t="str">
        <f t="shared" ca="1" si="128"/>
        <v/>
      </c>
      <c r="BJ76" s="709" t="str">
        <f t="shared" ca="1" si="128"/>
        <v/>
      </c>
      <c r="BK76" s="709" t="str">
        <f t="shared" ca="1" si="128"/>
        <v/>
      </c>
      <c r="BL76" s="709" t="str">
        <f t="shared" ca="1" si="128"/>
        <v/>
      </c>
      <c r="BM76" s="709" t="str">
        <f t="shared" ca="1" si="98"/>
        <v/>
      </c>
      <c r="BN76" s="709" t="str">
        <f t="shared" ca="1" si="99"/>
        <v/>
      </c>
    </row>
    <row r="77" spans="15:66" x14ac:dyDescent="0.15">
      <c r="O77" s="708">
        <v>32</v>
      </c>
      <c r="P77" s="709" t="str">
        <f t="shared" ref="P77:BL77" ca="1" si="129">IF($O77&lt;=$O$11,IF(COLUMN()&lt;16+1,"",OFFSET(P76,0,-1,1,1)),"")</f>
        <v/>
      </c>
      <c r="Q77" s="709" t="str">
        <f t="shared" ca="1" si="129"/>
        <v/>
      </c>
      <c r="R77" s="709" t="str">
        <f t="shared" ca="1" si="129"/>
        <v/>
      </c>
      <c r="S77" s="709" t="str">
        <f t="shared" ca="1" si="129"/>
        <v/>
      </c>
      <c r="T77" s="709" t="str">
        <f t="shared" ca="1" si="129"/>
        <v/>
      </c>
      <c r="U77" s="709" t="str">
        <f t="shared" ca="1" si="129"/>
        <v/>
      </c>
      <c r="V77" s="709" t="str">
        <f t="shared" ca="1" si="129"/>
        <v/>
      </c>
      <c r="W77" s="709" t="str">
        <f t="shared" ca="1" si="129"/>
        <v/>
      </c>
      <c r="X77" s="709" t="str">
        <f t="shared" ca="1" si="129"/>
        <v/>
      </c>
      <c r="Y77" s="709" t="str">
        <f t="shared" ca="1" si="129"/>
        <v/>
      </c>
      <c r="Z77" s="709" t="str">
        <f t="shared" ca="1" si="129"/>
        <v/>
      </c>
      <c r="AA77" s="709" t="str">
        <f t="shared" ca="1" si="129"/>
        <v/>
      </c>
      <c r="AB77" s="709" t="str">
        <f t="shared" ca="1" si="129"/>
        <v/>
      </c>
      <c r="AC77" s="709" t="str">
        <f t="shared" ca="1" si="129"/>
        <v/>
      </c>
      <c r="AD77" s="709" t="str">
        <f t="shared" ca="1" si="129"/>
        <v/>
      </c>
      <c r="AE77" s="709" t="str">
        <f t="shared" ca="1" si="129"/>
        <v/>
      </c>
      <c r="AF77" s="709" t="str">
        <f t="shared" ca="1" si="129"/>
        <v/>
      </c>
      <c r="AG77" s="709" t="str">
        <f t="shared" ca="1" si="129"/>
        <v/>
      </c>
      <c r="AH77" s="709" t="str">
        <f t="shared" ca="1" si="129"/>
        <v/>
      </c>
      <c r="AI77" s="709" t="str">
        <f t="shared" ca="1" si="129"/>
        <v/>
      </c>
      <c r="AJ77" s="709" t="str">
        <f t="shared" ca="1" si="129"/>
        <v/>
      </c>
      <c r="AK77" s="709" t="str">
        <f t="shared" ca="1" si="129"/>
        <v/>
      </c>
      <c r="AL77" s="709" t="str">
        <f t="shared" ca="1" si="129"/>
        <v/>
      </c>
      <c r="AM77" s="709" t="str">
        <f t="shared" ca="1" si="129"/>
        <v/>
      </c>
      <c r="AN77" s="709" t="str">
        <f t="shared" ca="1" si="129"/>
        <v/>
      </c>
      <c r="AO77" s="709" t="str">
        <f t="shared" ca="1" si="129"/>
        <v/>
      </c>
      <c r="AP77" s="709" t="str">
        <f t="shared" ca="1" si="129"/>
        <v/>
      </c>
      <c r="AQ77" s="709" t="str">
        <f t="shared" ca="1" si="129"/>
        <v/>
      </c>
      <c r="AR77" s="709" t="str">
        <f t="shared" ca="1" si="129"/>
        <v/>
      </c>
      <c r="AS77" s="709" t="str">
        <f t="shared" ca="1" si="129"/>
        <v/>
      </c>
      <c r="AT77" s="709" t="str">
        <f t="shared" ca="1" si="129"/>
        <v/>
      </c>
      <c r="AU77" s="709" t="str">
        <f t="shared" ca="1" si="129"/>
        <v/>
      </c>
      <c r="AV77" s="709" t="str">
        <f t="shared" ca="1" si="129"/>
        <v/>
      </c>
      <c r="AW77" s="709" t="str">
        <f t="shared" ca="1" si="129"/>
        <v/>
      </c>
      <c r="AX77" s="709" t="str">
        <f t="shared" ca="1" si="129"/>
        <v/>
      </c>
      <c r="AY77" s="709" t="str">
        <f t="shared" ca="1" si="129"/>
        <v/>
      </c>
      <c r="AZ77" s="709" t="str">
        <f t="shared" ca="1" si="129"/>
        <v/>
      </c>
      <c r="BA77" s="709" t="str">
        <f t="shared" ca="1" si="129"/>
        <v/>
      </c>
      <c r="BB77" s="709" t="str">
        <f t="shared" ca="1" si="129"/>
        <v/>
      </c>
      <c r="BC77" s="709" t="str">
        <f t="shared" ca="1" si="129"/>
        <v/>
      </c>
      <c r="BD77" s="709" t="str">
        <f t="shared" ca="1" si="129"/>
        <v/>
      </c>
      <c r="BE77" s="709" t="str">
        <f t="shared" ca="1" si="129"/>
        <v/>
      </c>
      <c r="BF77" s="709" t="str">
        <f t="shared" ca="1" si="129"/>
        <v/>
      </c>
      <c r="BG77" s="709" t="str">
        <f t="shared" ca="1" si="129"/>
        <v/>
      </c>
      <c r="BH77" s="709" t="str">
        <f t="shared" ca="1" si="129"/>
        <v/>
      </c>
      <c r="BI77" s="709" t="str">
        <f t="shared" ca="1" si="129"/>
        <v/>
      </c>
      <c r="BJ77" s="709" t="str">
        <f t="shared" ca="1" si="129"/>
        <v/>
      </c>
      <c r="BK77" s="709" t="str">
        <f t="shared" ca="1" si="129"/>
        <v/>
      </c>
      <c r="BL77" s="709" t="str">
        <f t="shared" ca="1" si="129"/>
        <v/>
      </c>
      <c r="BM77" s="709" t="str">
        <f t="shared" ca="1" si="98"/>
        <v/>
      </c>
      <c r="BN77" s="709" t="str">
        <f t="shared" ca="1" si="99"/>
        <v/>
      </c>
    </row>
    <row r="78" spans="15:66" x14ac:dyDescent="0.15">
      <c r="O78" s="710">
        <v>33</v>
      </c>
      <c r="P78" s="709" t="str">
        <f t="shared" ref="P78:BL78" ca="1" si="130">IF($O78&lt;=$O$11,IF(COLUMN()&lt;16+1,"",OFFSET(P77,0,-1,1,1)),"")</f>
        <v/>
      </c>
      <c r="Q78" s="709" t="str">
        <f t="shared" ca="1" si="130"/>
        <v/>
      </c>
      <c r="R78" s="709" t="str">
        <f t="shared" ca="1" si="130"/>
        <v/>
      </c>
      <c r="S78" s="709" t="str">
        <f t="shared" ca="1" si="130"/>
        <v/>
      </c>
      <c r="T78" s="709" t="str">
        <f t="shared" ca="1" si="130"/>
        <v/>
      </c>
      <c r="U78" s="709" t="str">
        <f t="shared" ca="1" si="130"/>
        <v/>
      </c>
      <c r="V78" s="709" t="str">
        <f t="shared" ca="1" si="130"/>
        <v/>
      </c>
      <c r="W78" s="709" t="str">
        <f t="shared" ca="1" si="130"/>
        <v/>
      </c>
      <c r="X78" s="709" t="str">
        <f t="shared" ca="1" si="130"/>
        <v/>
      </c>
      <c r="Y78" s="709" t="str">
        <f t="shared" ca="1" si="130"/>
        <v/>
      </c>
      <c r="Z78" s="709" t="str">
        <f t="shared" ca="1" si="130"/>
        <v/>
      </c>
      <c r="AA78" s="709" t="str">
        <f t="shared" ca="1" si="130"/>
        <v/>
      </c>
      <c r="AB78" s="709" t="str">
        <f t="shared" ca="1" si="130"/>
        <v/>
      </c>
      <c r="AC78" s="709" t="str">
        <f t="shared" ca="1" si="130"/>
        <v/>
      </c>
      <c r="AD78" s="709" t="str">
        <f t="shared" ca="1" si="130"/>
        <v/>
      </c>
      <c r="AE78" s="709" t="str">
        <f t="shared" ca="1" si="130"/>
        <v/>
      </c>
      <c r="AF78" s="709" t="str">
        <f t="shared" ca="1" si="130"/>
        <v/>
      </c>
      <c r="AG78" s="709" t="str">
        <f t="shared" ca="1" si="130"/>
        <v/>
      </c>
      <c r="AH78" s="709" t="str">
        <f t="shared" ca="1" si="130"/>
        <v/>
      </c>
      <c r="AI78" s="709" t="str">
        <f t="shared" ca="1" si="130"/>
        <v/>
      </c>
      <c r="AJ78" s="709" t="str">
        <f t="shared" ca="1" si="130"/>
        <v/>
      </c>
      <c r="AK78" s="709" t="str">
        <f t="shared" ca="1" si="130"/>
        <v/>
      </c>
      <c r="AL78" s="709" t="str">
        <f t="shared" ca="1" si="130"/>
        <v/>
      </c>
      <c r="AM78" s="709" t="str">
        <f t="shared" ca="1" si="130"/>
        <v/>
      </c>
      <c r="AN78" s="709" t="str">
        <f t="shared" ca="1" si="130"/>
        <v/>
      </c>
      <c r="AO78" s="709" t="str">
        <f t="shared" ca="1" si="130"/>
        <v/>
      </c>
      <c r="AP78" s="709" t="str">
        <f t="shared" ca="1" si="130"/>
        <v/>
      </c>
      <c r="AQ78" s="709" t="str">
        <f t="shared" ca="1" si="130"/>
        <v/>
      </c>
      <c r="AR78" s="709" t="str">
        <f t="shared" ca="1" si="130"/>
        <v/>
      </c>
      <c r="AS78" s="709" t="str">
        <f t="shared" ca="1" si="130"/>
        <v/>
      </c>
      <c r="AT78" s="709" t="str">
        <f t="shared" ca="1" si="130"/>
        <v/>
      </c>
      <c r="AU78" s="709" t="str">
        <f t="shared" ca="1" si="130"/>
        <v/>
      </c>
      <c r="AV78" s="709" t="str">
        <f t="shared" ca="1" si="130"/>
        <v/>
      </c>
      <c r="AW78" s="709" t="str">
        <f t="shared" ca="1" si="130"/>
        <v/>
      </c>
      <c r="AX78" s="709" t="str">
        <f t="shared" ca="1" si="130"/>
        <v/>
      </c>
      <c r="AY78" s="709" t="str">
        <f t="shared" ca="1" si="130"/>
        <v/>
      </c>
      <c r="AZ78" s="709" t="str">
        <f t="shared" ca="1" si="130"/>
        <v/>
      </c>
      <c r="BA78" s="709" t="str">
        <f t="shared" ca="1" si="130"/>
        <v/>
      </c>
      <c r="BB78" s="709" t="str">
        <f t="shared" ca="1" si="130"/>
        <v/>
      </c>
      <c r="BC78" s="709" t="str">
        <f t="shared" ca="1" si="130"/>
        <v/>
      </c>
      <c r="BD78" s="709" t="str">
        <f t="shared" ca="1" si="130"/>
        <v/>
      </c>
      <c r="BE78" s="709" t="str">
        <f t="shared" ca="1" si="130"/>
        <v/>
      </c>
      <c r="BF78" s="709" t="str">
        <f t="shared" ca="1" si="130"/>
        <v/>
      </c>
      <c r="BG78" s="709" t="str">
        <f t="shared" ca="1" si="130"/>
        <v/>
      </c>
      <c r="BH78" s="709" t="str">
        <f t="shared" ca="1" si="130"/>
        <v/>
      </c>
      <c r="BI78" s="709" t="str">
        <f t="shared" ca="1" si="130"/>
        <v/>
      </c>
      <c r="BJ78" s="709" t="str">
        <f t="shared" ca="1" si="130"/>
        <v/>
      </c>
      <c r="BK78" s="709" t="str">
        <f t="shared" ca="1" si="130"/>
        <v/>
      </c>
      <c r="BL78" s="709" t="str">
        <f t="shared" ca="1" si="130"/>
        <v/>
      </c>
      <c r="BM78" s="709" t="str">
        <f t="shared" ca="1" si="98"/>
        <v/>
      </c>
      <c r="BN78" s="709" t="str">
        <f t="shared" ca="1" si="99"/>
        <v/>
      </c>
    </row>
    <row r="79" spans="15:66" x14ac:dyDescent="0.15">
      <c r="O79" s="708">
        <v>34</v>
      </c>
      <c r="P79" s="709" t="str">
        <f t="shared" ref="P79:BL79" ca="1" si="131">IF($O79&lt;=$O$11,IF(COLUMN()&lt;16+1,"",OFFSET(P78,0,-1,1,1)),"")</f>
        <v/>
      </c>
      <c r="Q79" s="709" t="str">
        <f t="shared" ca="1" si="131"/>
        <v/>
      </c>
      <c r="R79" s="709" t="str">
        <f t="shared" ca="1" si="131"/>
        <v/>
      </c>
      <c r="S79" s="709" t="str">
        <f t="shared" ca="1" si="131"/>
        <v/>
      </c>
      <c r="T79" s="709" t="str">
        <f t="shared" ca="1" si="131"/>
        <v/>
      </c>
      <c r="U79" s="709" t="str">
        <f t="shared" ca="1" si="131"/>
        <v/>
      </c>
      <c r="V79" s="709" t="str">
        <f t="shared" ca="1" si="131"/>
        <v/>
      </c>
      <c r="W79" s="709" t="str">
        <f t="shared" ca="1" si="131"/>
        <v/>
      </c>
      <c r="X79" s="709" t="str">
        <f t="shared" ca="1" si="131"/>
        <v/>
      </c>
      <c r="Y79" s="709" t="str">
        <f t="shared" ca="1" si="131"/>
        <v/>
      </c>
      <c r="Z79" s="709" t="str">
        <f t="shared" ca="1" si="131"/>
        <v/>
      </c>
      <c r="AA79" s="709" t="str">
        <f t="shared" ca="1" si="131"/>
        <v/>
      </c>
      <c r="AB79" s="709" t="str">
        <f t="shared" ca="1" si="131"/>
        <v/>
      </c>
      <c r="AC79" s="709" t="str">
        <f t="shared" ca="1" si="131"/>
        <v/>
      </c>
      <c r="AD79" s="709" t="str">
        <f t="shared" ca="1" si="131"/>
        <v/>
      </c>
      <c r="AE79" s="709" t="str">
        <f t="shared" ca="1" si="131"/>
        <v/>
      </c>
      <c r="AF79" s="709" t="str">
        <f t="shared" ca="1" si="131"/>
        <v/>
      </c>
      <c r="AG79" s="709" t="str">
        <f t="shared" ca="1" si="131"/>
        <v/>
      </c>
      <c r="AH79" s="709" t="str">
        <f t="shared" ca="1" si="131"/>
        <v/>
      </c>
      <c r="AI79" s="709" t="str">
        <f t="shared" ca="1" si="131"/>
        <v/>
      </c>
      <c r="AJ79" s="709" t="str">
        <f t="shared" ca="1" si="131"/>
        <v/>
      </c>
      <c r="AK79" s="709" t="str">
        <f t="shared" ca="1" si="131"/>
        <v/>
      </c>
      <c r="AL79" s="709" t="str">
        <f t="shared" ca="1" si="131"/>
        <v/>
      </c>
      <c r="AM79" s="709" t="str">
        <f t="shared" ca="1" si="131"/>
        <v/>
      </c>
      <c r="AN79" s="709" t="str">
        <f t="shared" ca="1" si="131"/>
        <v/>
      </c>
      <c r="AO79" s="709" t="str">
        <f t="shared" ca="1" si="131"/>
        <v/>
      </c>
      <c r="AP79" s="709" t="str">
        <f t="shared" ca="1" si="131"/>
        <v/>
      </c>
      <c r="AQ79" s="709" t="str">
        <f t="shared" ca="1" si="131"/>
        <v/>
      </c>
      <c r="AR79" s="709" t="str">
        <f t="shared" ca="1" si="131"/>
        <v/>
      </c>
      <c r="AS79" s="709" t="str">
        <f t="shared" ca="1" si="131"/>
        <v/>
      </c>
      <c r="AT79" s="709" t="str">
        <f t="shared" ca="1" si="131"/>
        <v/>
      </c>
      <c r="AU79" s="709" t="str">
        <f t="shared" ca="1" si="131"/>
        <v/>
      </c>
      <c r="AV79" s="709" t="str">
        <f t="shared" ca="1" si="131"/>
        <v/>
      </c>
      <c r="AW79" s="709" t="str">
        <f t="shared" ca="1" si="131"/>
        <v/>
      </c>
      <c r="AX79" s="709" t="str">
        <f t="shared" ca="1" si="131"/>
        <v/>
      </c>
      <c r="AY79" s="709" t="str">
        <f t="shared" ca="1" si="131"/>
        <v/>
      </c>
      <c r="AZ79" s="709" t="str">
        <f t="shared" ca="1" si="131"/>
        <v/>
      </c>
      <c r="BA79" s="709" t="str">
        <f t="shared" ca="1" si="131"/>
        <v/>
      </c>
      <c r="BB79" s="709" t="str">
        <f t="shared" ca="1" si="131"/>
        <v/>
      </c>
      <c r="BC79" s="709" t="str">
        <f t="shared" ca="1" si="131"/>
        <v/>
      </c>
      <c r="BD79" s="709" t="str">
        <f t="shared" ca="1" si="131"/>
        <v/>
      </c>
      <c r="BE79" s="709" t="str">
        <f t="shared" ca="1" si="131"/>
        <v/>
      </c>
      <c r="BF79" s="709" t="str">
        <f t="shared" ca="1" si="131"/>
        <v/>
      </c>
      <c r="BG79" s="709" t="str">
        <f t="shared" ca="1" si="131"/>
        <v/>
      </c>
      <c r="BH79" s="709" t="str">
        <f t="shared" ca="1" si="131"/>
        <v/>
      </c>
      <c r="BI79" s="709" t="str">
        <f t="shared" ca="1" si="131"/>
        <v/>
      </c>
      <c r="BJ79" s="709" t="str">
        <f t="shared" ca="1" si="131"/>
        <v/>
      </c>
      <c r="BK79" s="709" t="str">
        <f t="shared" ca="1" si="131"/>
        <v/>
      </c>
      <c r="BL79" s="709" t="str">
        <f t="shared" ca="1" si="131"/>
        <v/>
      </c>
      <c r="BM79" s="709" t="str">
        <f t="shared" ca="1" si="98"/>
        <v/>
      </c>
      <c r="BN79" s="709" t="str">
        <f t="shared" ca="1" si="99"/>
        <v/>
      </c>
    </row>
    <row r="80" spans="15:66" x14ac:dyDescent="0.15">
      <c r="O80" s="710">
        <v>35</v>
      </c>
      <c r="P80" s="709" t="str">
        <f t="shared" ref="P80:BL80" ca="1" si="132">IF($O80&lt;=$O$11,IF(COLUMN()&lt;16+1,"",OFFSET(P79,0,-1,1,1)),"")</f>
        <v/>
      </c>
      <c r="Q80" s="709" t="str">
        <f t="shared" ca="1" si="132"/>
        <v/>
      </c>
      <c r="R80" s="709" t="str">
        <f t="shared" ca="1" si="132"/>
        <v/>
      </c>
      <c r="S80" s="709" t="str">
        <f t="shared" ca="1" si="132"/>
        <v/>
      </c>
      <c r="T80" s="709" t="str">
        <f t="shared" ca="1" si="132"/>
        <v/>
      </c>
      <c r="U80" s="709" t="str">
        <f t="shared" ca="1" si="132"/>
        <v/>
      </c>
      <c r="V80" s="709" t="str">
        <f t="shared" ca="1" si="132"/>
        <v/>
      </c>
      <c r="W80" s="709" t="str">
        <f t="shared" ca="1" si="132"/>
        <v/>
      </c>
      <c r="X80" s="709" t="str">
        <f t="shared" ca="1" si="132"/>
        <v/>
      </c>
      <c r="Y80" s="709" t="str">
        <f t="shared" ca="1" si="132"/>
        <v/>
      </c>
      <c r="Z80" s="709" t="str">
        <f t="shared" ca="1" si="132"/>
        <v/>
      </c>
      <c r="AA80" s="709" t="str">
        <f t="shared" ca="1" si="132"/>
        <v/>
      </c>
      <c r="AB80" s="709" t="str">
        <f t="shared" ca="1" si="132"/>
        <v/>
      </c>
      <c r="AC80" s="709" t="str">
        <f t="shared" ca="1" si="132"/>
        <v/>
      </c>
      <c r="AD80" s="709" t="str">
        <f t="shared" ca="1" si="132"/>
        <v/>
      </c>
      <c r="AE80" s="709" t="str">
        <f t="shared" ca="1" si="132"/>
        <v/>
      </c>
      <c r="AF80" s="709" t="str">
        <f t="shared" ca="1" si="132"/>
        <v/>
      </c>
      <c r="AG80" s="709" t="str">
        <f t="shared" ca="1" si="132"/>
        <v/>
      </c>
      <c r="AH80" s="709" t="str">
        <f t="shared" ca="1" si="132"/>
        <v/>
      </c>
      <c r="AI80" s="709" t="str">
        <f t="shared" ca="1" si="132"/>
        <v/>
      </c>
      <c r="AJ80" s="709" t="str">
        <f t="shared" ca="1" si="132"/>
        <v/>
      </c>
      <c r="AK80" s="709" t="str">
        <f t="shared" ca="1" si="132"/>
        <v/>
      </c>
      <c r="AL80" s="709" t="str">
        <f t="shared" ca="1" si="132"/>
        <v/>
      </c>
      <c r="AM80" s="709" t="str">
        <f t="shared" ca="1" si="132"/>
        <v/>
      </c>
      <c r="AN80" s="709" t="str">
        <f t="shared" ca="1" si="132"/>
        <v/>
      </c>
      <c r="AO80" s="709" t="str">
        <f t="shared" ca="1" si="132"/>
        <v/>
      </c>
      <c r="AP80" s="709" t="str">
        <f t="shared" ca="1" si="132"/>
        <v/>
      </c>
      <c r="AQ80" s="709" t="str">
        <f t="shared" ca="1" si="132"/>
        <v/>
      </c>
      <c r="AR80" s="709" t="str">
        <f t="shared" ca="1" si="132"/>
        <v/>
      </c>
      <c r="AS80" s="709" t="str">
        <f t="shared" ca="1" si="132"/>
        <v/>
      </c>
      <c r="AT80" s="709" t="str">
        <f t="shared" ca="1" si="132"/>
        <v/>
      </c>
      <c r="AU80" s="709" t="str">
        <f t="shared" ca="1" si="132"/>
        <v/>
      </c>
      <c r="AV80" s="709" t="str">
        <f t="shared" ca="1" si="132"/>
        <v/>
      </c>
      <c r="AW80" s="709" t="str">
        <f t="shared" ca="1" si="132"/>
        <v/>
      </c>
      <c r="AX80" s="709" t="str">
        <f t="shared" ca="1" si="132"/>
        <v/>
      </c>
      <c r="AY80" s="709" t="str">
        <f t="shared" ca="1" si="132"/>
        <v/>
      </c>
      <c r="AZ80" s="709" t="str">
        <f t="shared" ca="1" si="132"/>
        <v/>
      </c>
      <c r="BA80" s="709" t="str">
        <f t="shared" ca="1" si="132"/>
        <v/>
      </c>
      <c r="BB80" s="709" t="str">
        <f t="shared" ca="1" si="132"/>
        <v/>
      </c>
      <c r="BC80" s="709" t="str">
        <f t="shared" ca="1" si="132"/>
        <v/>
      </c>
      <c r="BD80" s="709" t="str">
        <f t="shared" ca="1" si="132"/>
        <v/>
      </c>
      <c r="BE80" s="709" t="str">
        <f t="shared" ca="1" si="132"/>
        <v/>
      </c>
      <c r="BF80" s="709" t="str">
        <f t="shared" ca="1" si="132"/>
        <v/>
      </c>
      <c r="BG80" s="709" t="str">
        <f t="shared" ca="1" si="132"/>
        <v/>
      </c>
      <c r="BH80" s="709" t="str">
        <f t="shared" ca="1" si="132"/>
        <v/>
      </c>
      <c r="BI80" s="709" t="str">
        <f t="shared" ca="1" si="132"/>
        <v/>
      </c>
      <c r="BJ80" s="709" t="str">
        <f t="shared" ca="1" si="132"/>
        <v/>
      </c>
      <c r="BK80" s="709" t="str">
        <f t="shared" ca="1" si="132"/>
        <v/>
      </c>
      <c r="BL80" s="709" t="str">
        <f t="shared" ca="1" si="132"/>
        <v/>
      </c>
      <c r="BM80" s="709" t="str">
        <f t="shared" ca="1" si="98"/>
        <v/>
      </c>
      <c r="BN80" s="709" t="str">
        <f t="shared" ca="1" si="99"/>
        <v/>
      </c>
    </row>
    <row r="81" spans="4:66" x14ac:dyDescent="0.15">
      <c r="O81" s="708">
        <v>36</v>
      </c>
      <c r="P81" s="709" t="str">
        <f t="shared" ref="P81:BL81" ca="1" si="133">IF($O81&lt;=$O$11,IF(COLUMN()&lt;16+1,"",OFFSET(P80,0,-1,1,1)),"")</f>
        <v/>
      </c>
      <c r="Q81" s="709" t="str">
        <f t="shared" ca="1" si="133"/>
        <v/>
      </c>
      <c r="R81" s="709" t="str">
        <f t="shared" ca="1" si="133"/>
        <v/>
      </c>
      <c r="S81" s="709" t="str">
        <f t="shared" ca="1" si="133"/>
        <v/>
      </c>
      <c r="T81" s="709" t="str">
        <f t="shared" ca="1" si="133"/>
        <v/>
      </c>
      <c r="U81" s="709" t="str">
        <f t="shared" ca="1" si="133"/>
        <v/>
      </c>
      <c r="V81" s="709" t="str">
        <f t="shared" ca="1" si="133"/>
        <v/>
      </c>
      <c r="W81" s="709" t="str">
        <f t="shared" ca="1" si="133"/>
        <v/>
      </c>
      <c r="X81" s="709" t="str">
        <f t="shared" ca="1" si="133"/>
        <v/>
      </c>
      <c r="Y81" s="709" t="str">
        <f t="shared" ca="1" si="133"/>
        <v/>
      </c>
      <c r="Z81" s="709" t="str">
        <f t="shared" ca="1" si="133"/>
        <v/>
      </c>
      <c r="AA81" s="709" t="str">
        <f t="shared" ca="1" si="133"/>
        <v/>
      </c>
      <c r="AB81" s="709" t="str">
        <f t="shared" ca="1" si="133"/>
        <v/>
      </c>
      <c r="AC81" s="709" t="str">
        <f t="shared" ca="1" si="133"/>
        <v/>
      </c>
      <c r="AD81" s="709" t="str">
        <f t="shared" ca="1" si="133"/>
        <v/>
      </c>
      <c r="AE81" s="709" t="str">
        <f t="shared" ca="1" si="133"/>
        <v/>
      </c>
      <c r="AF81" s="709" t="str">
        <f t="shared" ca="1" si="133"/>
        <v/>
      </c>
      <c r="AG81" s="709" t="str">
        <f t="shared" ca="1" si="133"/>
        <v/>
      </c>
      <c r="AH81" s="709" t="str">
        <f t="shared" ca="1" si="133"/>
        <v/>
      </c>
      <c r="AI81" s="709" t="str">
        <f t="shared" ca="1" si="133"/>
        <v/>
      </c>
      <c r="AJ81" s="709" t="str">
        <f t="shared" ca="1" si="133"/>
        <v/>
      </c>
      <c r="AK81" s="709" t="str">
        <f t="shared" ca="1" si="133"/>
        <v/>
      </c>
      <c r="AL81" s="709" t="str">
        <f t="shared" ca="1" si="133"/>
        <v/>
      </c>
      <c r="AM81" s="709" t="str">
        <f t="shared" ca="1" si="133"/>
        <v/>
      </c>
      <c r="AN81" s="709" t="str">
        <f t="shared" ca="1" si="133"/>
        <v/>
      </c>
      <c r="AO81" s="709" t="str">
        <f t="shared" ca="1" si="133"/>
        <v/>
      </c>
      <c r="AP81" s="709" t="str">
        <f t="shared" ca="1" si="133"/>
        <v/>
      </c>
      <c r="AQ81" s="709" t="str">
        <f t="shared" ca="1" si="133"/>
        <v/>
      </c>
      <c r="AR81" s="709" t="str">
        <f t="shared" ca="1" si="133"/>
        <v/>
      </c>
      <c r="AS81" s="709" t="str">
        <f t="shared" ca="1" si="133"/>
        <v/>
      </c>
      <c r="AT81" s="709" t="str">
        <f t="shared" ca="1" si="133"/>
        <v/>
      </c>
      <c r="AU81" s="709" t="str">
        <f t="shared" ca="1" si="133"/>
        <v/>
      </c>
      <c r="AV81" s="709" t="str">
        <f t="shared" ca="1" si="133"/>
        <v/>
      </c>
      <c r="AW81" s="709" t="str">
        <f t="shared" ca="1" si="133"/>
        <v/>
      </c>
      <c r="AX81" s="709" t="str">
        <f t="shared" ca="1" si="133"/>
        <v/>
      </c>
      <c r="AY81" s="709" t="str">
        <f t="shared" ca="1" si="133"/>
        <v/>
      </c>
      <c r="AZ81" s="709" t="str">
        <f t="shared" ca="1" si="133"/>
        <v/>
      </c>
      <c r="BA81" s="709" t="str">
        <f t="shared" ca="1" si="133"/>
        <v/>
      </c>
      <c r="BB81" s="709" t="str">
        <f t="shared" ca="1" si="133"/>
        <v/>
      </c>
      <c r="BC81" s="709" t="str">
        <f t="shared" ca="1" si="133"/>
        <v/>
      </c>
      <c r="BD81" s="709" t="str">
        <f t="shared" ca="1" si="133"/>
        <v/>
      </c>
      <c r="BE81" s="709" t="str">
        <f t="shared" ca="1" si="133"/>
        <v/>
      </c>
      <c r="BF81" s="709" t="str">
        <f t="shared" ca="1" si="133"/>
        <v/>
      </c>
      <c r="BG81" s="709" t="str">
        <f t="shared" ca="1" si="133"/>
        <v/>
      </c>
      <c r="BH81" s="709" t="str">
        <f t="shared" ca="1" si="133"/>
        <v/>
      </c>
      <c r="BI81" s="709" t="str">
        <f t="shared" ca="1" si="133"/>
        <v/>
      </c>
      <c r="BJ81" s="709" t="str">
        <f t="shared" ca="1" si="133"/>
        <v/>
      </c>
      <c r="BK81" s="709" t="str">
        <f t="shared" ca="1" si="133"/>
        <v/>
      </c>
      <c r="BL81" s="709" t="str">
        <f t="shared" ca="1" si="133"/>
        <v/>
      </c>
      <c r="BM81" s="709" t="str">
        <f t="shared" ca="1" si="98"/>
        <v/>
      </c>
      <c r="BN81" s="709" t="str">
        <f t="shared" ca="1" si="99"/>
        <v/>
      </c>
    </row>
    <row r="82" spans="4:66" x14ac:dyDescent="0.15">
      <c r="O82" s="708">
        <v>37</v>
      </c>
      <c r="P82" s="709" t="str">
        <f t="shared" ref="P82:BL82" ca="1" si="134">IF($O82&lt;=$O$11,IF(COLUMN()&lt;16+1,"",OFFSET(P81,0,-1,1,1)),"")</f>
        <v/>
      </c>
      <c r="Q82" s="709" t="str">
        <f t="shared" ca="1" si="134"/>
        <v/>
      </c>
      <c r="R82" s="709" t="str">
        <f t="shared" ca="1" si="134"/>
        <v/>
      </c>
      <c r="S82" s="709" t="str">
        <f t="shared" ca="1" si="134"/>
        <v/>
      </c>
      <c r="T82" s="709" t="str">
        <f t="shared" ca="1" si="134"/>
        <v/>
      </c>
      <c r="U82" s="709" t="str">
        <f t="shared" ca="1" si="134"/>
        <v/>
      </c>
      <c r="V82" s="709" t="str">
        <f t="shared" ca="1" si="134"/>
        <v/>
      </c>
      <c r="W82" s="709" t="str">
        <f t="shared" ca="1" si="134"/>
        <v/>
      </c>
      <c r="X82" s="709" t="str">
        <f t="shared" ca="1" si="134"/>
        <v/>
      </c>
      <c r="Y82" s="709" t="str">
        <f t="shared" ca="1" si="134"/>
        <v/>
      </c>
      <c r="Z82" s="709" t="str">
        <f t="shared" ca="1" si="134"/>
        <v/>
      </c>
      <c r="AA82" s="709" t="str">
        <f t="shared" ca="1" si="134"/>
        <v/>
      </c>
      <c r="AB82" s="709" t="str">
        <f t="shared" ca="1" si="134"/>
        <v/>
      </c>
      <c r="AC82" s="709" t="str">
        <f t="shared" ca="1" si="134"/>
        <v/>
      </c>
      <c r="AD82" s="709" t="str">
        <f t="shared" ca="1" si="134"/>
        <v/>
      </c>
      <c r="AE82" s="709" t="str">
        <f t="shared" ca="1" si="134"/>
        <v/>
      </c>
      <c r="AF82" s="709" t="str">
        <f t="shared" ca="1" si="134"/>
        <v/>
      </c>
      <c r="AG82" s="709" t="str">
        <f t="shared" ca="1" si="134"/>
        <v/>
      </c>
      <c r="AH82" s="709" t="str">
        <f t="shared" ca="1" si="134"/>
        <v/>
      </c>
      <c r="AI82" s="709" t="str">
        <f t="shared" ca="1" si="134"/>
        <v/>
      </c>
      <c r="AJ82" s="709" t="str">
        <f t="shared" ca="1" si="134"/>
        <v/>
      </c>
      <c r="AK82" s="709" t="str">
        <f t="shared" ca="1" si="134"/>
        <v/>
      </c>
      <c r="AL82" s="709" t="str">
        <f t="shared" ca="1" si="134"/>
        <v/>
      </c>
      <c r="AM82" s="709" t="str">
        <f t="shared" ca="1" si="134"/>
        <v/>
      </c>
      <c r="AN82" s="709" t="str">
        <f t="shared" ca="1" si="134"/>
        <v/>
      </c>
      <c r="AO82" s="709" t="str">
        <f t="shared" ca="1" si="134"/>
        <v/>
      </c>
      <c r="AP82" s="709" t="str">
        <f t="shared" ca="1" si="134"/>
        <v/>
      </c>
      <c r="AQ82" s="709" t="str">
        <f t="shared" ca="1" si="134"/>
        <v/>
      </c>
      <c r="AR82" s="709" t="str">
        <f t="shared" ca="1" si="134"/>
        <v/>
      </c>
      <c r="AS82" s="709" t="str">
        <f t="shared" ca="1" si="134"/>
        <v/>
      </c>
      <c r="AT82" s="709" t="str">
        <f t="shared" ca="1" si="134"/>
        <v/>
      </c>
      <c r="AU82" s="709" t="str">
        <f t="shared" ca="1" si="134"/>
        <v/>
      </c>
      <c r="AV82" s="709" t="str">
        <f t="shared" ca="1" si="134"/>
        <v/>
      </c>
      <c r="AW82" s="709" t="str">
        <f t="shared" ca="1" si="134"/>
        <v/>
      </c>
      <c r="AX82" s="709" t="str">
        <f t="shared" ca="1" si="134"/>
        <v/>
      </c>
      <c r="AY82" s="709" t="str">
        <f t="shared" ca="1" si="134"/>
        <v/>
      </c>
      <c r="AZ82" s="709" t="str">
        <f t="shared" ca="1" si="134"/>
        <v/>
      </c>
      <c r="BA82" s="709" t="str">
        <f t="shared" ca="1" si="134"/>
        <v/>
      </c>
      <c r="BB82" s="709" t="str">
        <f t="shared" ca="1" si="134"/>
        <v/>
      </c>
      <c r="BC82" s="709" t="str">
        <f t="shared" ca="1" si="134"/>
        <v/>
      </c>
      <c r="BD82" s="709" t="str">
        <f t="shared" ca="1" si="134"/>
        <v/>
      </c>
      <c r="BE82" s="709" t="str">
        <f t="shared" ca="1" si="134"/>
        <v/>
      </c>
      <c r="BF82" s="709" t="str">
        <f t="shared" ca="1" si="134"/>
        <v/>
      </c>
      <c r="BG82" s="709" t="str">
        <f t="shared" ca="1" si="134"/>
        <v/>
      </c>
      <c r="BH82" s="709" t="str">
        <f t="shared" ca="1" si="134"/>
        <v/>
      </c>
      <c r="BI82" s="709" t="str">
        <f t="shared" ca="1" si="134"/>
        <v/>
      </c>
      <c r="BJ82" s="709" t="str">
        <f t="shared" ca="1" si="134"/>
        <v/>
      </c>
      <c r="BK82" s="709" t="str">
        <f t="shared" ca="1" si="134"/>
        <v/>
      </c>
      <c r="BL82" s="709" t="str">
        <f t="shared" ca="1" si="134"/>
        <v/>
      </c>
      <c r="BM82" s="709" t="str">
        <f t="shared" ca="1" si="98"/>
        <v/>
      </c>
      <c r="BN82" s="709" t="str">
        <f t="shared" ca="1" si="99"/>
        <v/>
      </c>
    </row>
    <row r="85" spans="4:66" hidden="1" x14ac:dyDescent="0.15">
      <c r="D85" s="782" t="s">
        <v>209</v>
      </c>
      <c r="E85" s="783"/>
      <c r="F85" s="784"/>
    </row>
    <row r="86" spans="4:66" ht="15" hidden="1" thickBot="1" x14ac:dyDescent="0.2">
      <c r="D86" s="785"/>
      <c r="E86" s="786"/>
      <c r="F86" s="787"/>
    </row>
    <row r="87" spans="4:66" ht="15" hidden="1" thickBot="1" x14ac:dyDescent="0.2">
      <c r="D87" s="703" t="s">
        <v>210</v>
      </c>
      <c r="E87" s="703" t="s">
        <v>204</v>
      </c>
      <c r="F87" s="704" t="s">
        <v>205</v>
      </c>
    </row>
    <row r="88" spans="4:66" hidden="1" x14ac:dyDescent="0.15">
      <c r="D88" s="705">
        <f>IFERROR(ROUNDUP($E$11*$E$13*1/E88,0),"")</f>
        <v>20</v>
      </c>
      <c r="E88" s="706">
        <f>IF($E$13="","",$E$13/$E$13)</f>
        <v>1</v>
      </c>
      <c r="F88" s="707">
        <f>IFERROR(($E$9+D88-1)*E88,"")</f>
        <v>44</v>
      </c>
    </row>
  </sheetData>
  <mergeCells count="25">
    <mergeCell ref="C15:D15"/>
    <mergeCell ref="K18:K19"/>
    <mergeCell ref="D85:F86"/>
    <mergeCell ref="C18:C19"/>
    <mergeCell ref="D18:D19"/>
    <mergeCell ref="E18:E19"/>
    <mergeCell ref="G18:G19"/>
    <mergeCell ref="H18:H19"/>
    <mergeCell ref="J18:J19"/>
    <mergeCell ref="F18:F19"/>
    <mergeCell ref="I18:I19"/>
    <mergeCell ref="M11:N12"/>
    <mergeCell ref="O11:O12"/>
    <mergeCell ref="M13:N14"/>
    <mergeCell ref="O13:O14"/>
    <mergeCell ref="C7:E8"/>
    <mergeCell ref="C9:D10"/>
    <mergeCell ref="C11:D12"/>
    <mergeCell ref="C13:D14"/>
    <mergeCell ref="E9:E10"/>
    <mergeCell ref="E11:E12"/>
    <mergeCell ref="M7:O8"/>
    <mergeCell ref="M9:N10"/>
    <mergeCell ref="O9:O10"/>
    <mergeCell ref="E13:E14"/>
  </mergeCells>
  <conditionalFormatting sqref="D20:D55">
    <cfRule type="cellIs" dxfId="585" priority="1120" operator="equal">
      <formula>$E$11</formula>
    </cfRule>
  </conditionalFormatting>
  <conditionalFormatting sqref="D88">
    <cfRule type="top10" dxfId="584" priority="987" percent="1" rank="10"/>
  </conditionalFormatting>
  <conditionalFormatting sqref="E9">
    <cfRule type="containsBlanks" dxfId="583" priority="991">
      <formula>LEN(TRIM(E9))=0</formula>
    </cfRule>
  </conditionalFormatting>
  <conditionalFormatting sqref="E11 E13">
    <cfRule type="containsBlanks" dxfId="582" priority="984">
      <formula>LEN(TRIM(E11))=0</formula>
    </cfRule>
  </conditionalFormatting>
  <conditionalFormatting sqref="E88">
    <cfRule type="top10" dxfId="581" priority="986" percent="1" bottom="1" rank="10"/>
  </conditionalFormatting>
  <conditionalFormatting sqref="F88">
    <cfRule type="top10" dxfId="580" priority="985" percent="1" bottom="1" rank="10"/>
  </conditionalFormatting>
  <conditionalFormatting sqref="G20:I55">
    <cfRule type="containsText" dxfId="579" priority="983" operator="containsText" text="Norm">
      <formula>NOT(ISERROR(SEARCH("Norm",G20)))</formula>
    </cfRule>
    <cfRule type="containsText" dxfId="578" priority="982" operator="containsText" text="Macro">
      <formula>NOT(ISERROR(SEARCH("Macro",G20)))</formula>
    </cfRule>
    <cfRule type="containsText" dxfId="577" priority="979" operator="containsText" text="NAO">
      <formula>NOT(ISERROR(SEARCH("NAO",G20)))</formula>
    </cfRule>
  </conditionalFormatting>
  <conditionalFormatting sqref="H20:I20 I21:I55">
    <cfRule type="cellIs" priority="989" stopIfTrue="1" operator="equal">
      <formula>0</formula>
    </cfRule>
  </conditionalFormatting>
  <conditionalFormatting sqref="H20:I55">
    <cfRule type="dataBar" priority="990">
      <dataBar>
        <cfvo type="min"/>
        <cfvo type="max"/>
        <color rgb="FF00B0F0"/>
      </dataBar>
      <extLst>
        <ext xmlns:x14="http://schemas.microsoft.com/office/spreadsheetml/2009/9/main" uri="{B025F937-C7B1-47D3-B67F-A62EFF666E3E}">
          <x14:id>{DD16FB0E-BC79-EF48-B263-AB38F7034624}</x14:id>
        </ext>
      </extLst>
    </cfRule>
  </conditionalFormatting>
  <conditionalFormatting sqref="I20:I55">
    <cfRule type="expression" dxfId="576" priority="977" stopIfTrue="1">
      <formula>$G20="NAO"</formula>
    </cfRule>
  </conditionalFormatting>
  <conditionalFormatting sqref="J20:J55">
    <cfRule type="colorScale" priority="988">
      <colorScale>
        <cfvo type="min"/>
        <cfvo type="percentile" val="50"/>
        <cfvo type="max"/>
        <color rgb="FFF8696B"/>
        <color rgb="FFFFEB84"/>
        <color rgb="FF63BE7B"/>
      </colorScale>
    </cfRule>
  </conditionalFormatting>
  <conditionalFormatting sqref="O9:O14">
    <cfRule type="containsBlanks" dxfId="575" priority="980">
      <formula>LEN(TRIM(O9))=0</formula>
    </cfRule>
  </conditionalFormatting>
  <conditionalFormatting sqref="P22:AP24">
    <cfRule type="cellIs" dxfId="574" priority="831" operator="equal">
      <formula>15</formula>
    </cfRule>
    <cfRule type="expression" dxfId="573" priority="845">
      <formula>$Z$40&gt;30</formula>
    </cfRule>
    <cfRule type="cellIs" dxfId="572" priority="824" operator="equal">
      <formula>22</formula>
    </cfRule>
    <cfRule type="cellIs" dxfId="571" priority="822" operator="equal">
      <formula>24</formula>
    </cfRule>
    <cfRule type="expression" dxfId="570" priority="846">
      <formula>($Z$40+$Z$41-1)*$Z$42&gt;200</formula>
    </cfRule>
    <cfRule type="cellIs" dxfId="569" priority="807" operator="equal">
      <formula>38</formula>
    </cfRule>
    <cfRule type="cellIs" dxfId="568" priority="808" stopIfTrue="1" operator="equal">
      <formula>37</formula>
    </cfRule>
    <cfRule type="cellIs" dxfId="567" priority="809" operator="equal">
      <formula>36</formula>
    </cfRule>
    <cfRule type="cellIs" dxfId="566" priority="810" stopIfTrue="1" operator="equal">
      <formula>35</formula>
    </cfRule>
    <cfRule type="cellIs" dxfId="565" priority="811" operator="equal">
      <formula>34</formula>
    </cfRule>
    <cfRule type="cellIs" dxfId="564" priority="812" stopIfTrue="1" operator="equal">
      <formula>33</formula>
    </cfRule>
    <cfRule type="cellIs" dxfId="563" priority="813" operator="equal">
      <formula>32</formula>
    </cfRule>
    <cfRule type="cellIs" dxfId="562" priority="814" stopIfTrue="1" operator="equal">
      <formula>31</formula>
    </cfRule>
    <cfRule type="expression" dxfId="561" priority="815" stopIfTrue="1">
      <formula>$D$13=""</formula>
    </cfRule>
    <cfRule type="cellIs" dxfId="560" priority="816" operator="equal">
      <formula>30</formula>
    </cfRule>
    <cfRule type="cellIs" dxfId="559" priority="817" operator="equal">
      <formula>29</formula>
    </cfRule>
    <cfRule type="cellIs" dxfId="558" priority="818" operator="equal">
      <formula>28</formula>
    </cfRule>
    <cfRule type="cellIs" dxfId="557" priority="819" operator="equal">
      <formula>27</formula>
    </cfRule>
    <cfRule type="cellIs" dxfId="556" priority="820" operator="equal">
      <formula>26</formula>
    </cfRule>
    <cfRule type="cellIs" dxfId="555" priority="821" operator="equal">
      <formula>25</formula>
    </cfRule>
    <cfRule type="cellIs" dxfId="554" priority="823" operator="equal">
      <formula>23</formula>
    </cfRule>
    <cfRule type="cellIs" dxfId="553" priority="825" operator="equal">
      <formula>21</formula>
    </cfRule>
    <cfRule type="cellIs" dxfId="552" priority="826" operator="equal">
      <formula>20</formula>
    </cfRule>
    <cfRule type="cellIs" dxfId="551" priority="827" operator="equal">
      <formula>19</formula>
    </cfRule>
    <cfRule type="cellIs" dxfId="550" priority="828" operator="equal">
      <formula>18</formula>
    </cfRule>
    <cfRule type="cellIs" dxfId="549" priority="829" operator="equal">
      <formula>17</formula>
    </cfRule>
    <cfRule type="cellIs" dxfId="548" priority="830" operator="equal">
      <formula>16</formula>
    </cfRule>
    <cfRule type="cellIs" dxfId="547" priority="832" operator="equal">
      <formula>14</formula>
    </cfRule>
    <cfRule type="cellIs" dxfId="546" priority="833" operator="equal">
      <formula>13</formula>
    </cfRule>
    <cfRule type="cellIs" dxfId="545" priority="834" operator="equal">
      <formula>12</formula>
    </cfRule>
    <cfRule type="cellIs" dxfId="544" priority="835" operator="equal">
      <formula>11</formula>
    </cfRule>
    <cfRule type="cellIs" dxfId="543" priority="836" operator="equal">
      <formula>10</formula>
    </cfRule>
    <cfRule type="cellIs" dxfId="542" priority="837" operator="equal">
      <formula>9</formula>
    </cfRule>
    <cfRule type="cellIs" dxfId="541" priority="838" operator="equal">
      <formula>8</formula>
    </cfRule>
    <cfRule type="cellIs" dxfId="540" priority="839" operator="equal">
      <formula>7</formula>
    </cfRule>
    <cfRule type="cellIs" dxfId="539" priority="840" operator="equal">
      <formula>6</formula>
    </cfRule>
    <cfRule type="cellIs" dxfId="538" priority="841" operator="equal">
      <formula>5</formula>
    </cfRule>
    <cfRule type="cellIs" dxfId="537" priority="842" operator="equal">
      <formula>4</formula>
    </cfRule>
    <cfRule type="cellIs" dxfId="536" priority="843" operator="equal">
      <formula>3</formula>
    </cfRule>
    <cfRule type="cellIs" dxfId="535" priority="844" operator="equal">
      <formula>2</formula>
    </cfRule>
    <cfRule type="cellIs" dxfId="534" priority="847" operator="equal">
      <formula>1</formula>
    </cfRule>
  </conditionalFormatting>
  <conditionalFormatting sqref="P50:BC82 AQ47:BN47 AQ48:BC49 BD48:BN82">
    <cfRule type="cellIs" dxfId="533" priority="497" operator="equal">
      <formula>34</formula>
    </cfRule>
  </conditionalFormatting>
  <conditionalFormatting sqref="P50:BC82">
    <cfRule type="cellIs" dxfId="532" priority="493" operator="equal">
      <formula>38</formula>
    </cfRule>
    <cfRule type="cellIs" dxfId="531" priority="496" stopIfTrue="1" operator="equal">
      <formula>35</formula>
    </cfRule>
    <cfRule type="cellIs" dxfId="530" priority="495" operator="equal">
      <formula>36</formula>
    </cfRule>
    <cfRule type="cellIs" dxfId="529" priority="494" stopIfTrue="1" operator="equal">
      <formula>37</formula>
    </cfRule>
  </conditionalFormatting>
  <conditionalFormatting sqref="P21:BN40">
    <cfRule type="cellIs" dxfId="528" priority="797" operator="equal">
      <formula>6</formula>
    </cfRule>
    <cfRule type="cellIs" dxfId="527" priority="794" operator="equal">
      <formula>9</formula>
    </cfRule>
    <cfRule type="cellIs" dxfId="526" priority="535" stopIfTrue="1" operator="equal">
      <formula>39</formula>
    </cfRule>
    <cfRule type="cellIs" dxfId="525" priority="536" operator="equal">
      <formula>38</formula>
    </cfRule>
    <cfRule type="cellIs" dxfId="524" priority="537" stopIfTrue="1" operator="equal">
      <formula>37</formula>
    </cfRule>
    <cfRule type="cellIs" dxfId="523" priority="538" operator="equal">
      <formula>36</formula>
    </cfRule>
    <cfRule type="cellIs" dxfId="522" priority="539" stopIfTrue="1" operator="equal">
      <formula>35</formula>
    </cfRule>
    <cfRule type="cellIs" dxfId="521" priority="540" operator="equal">
      <formula>34</formula>
    </cfRule>
    <cfRule type="cellIs" dxfId="520" priority="541" stopIfTrue="1" operator="equal">
      <formula>33</formula>
    </cfRule>
    <cfRule type="cellIs" dxfId="519" priority="542" operator="equal">
      <formula>32</formula>
    </cfRule>
    <cfRule type="cellIs" dxfId="518" priority="543" stopIfTrue="1" operator="equal">
      <formula>31</formula>
    </cfRule>
    <cfRule type="cellIs" dxfId="517" priority="544" operator="equal">
      <formula>30</formula>
    </cfRule>
    <cfRule type="cellIs" dxfId="516" priority="545" operator="equal">
      <formula>29</formula>
    </cfRule>
    <cfRule type="cellIs" dxfId="515" priority="546" operator="equal">
      <formula>28</formula>
    </cfRule>
    <cfRule type="cellIs" dxfId="514" priority="547" operator="equal">
      <formula>27</formula>
    </cfRule>
    <cfRule type="cellIs" dxfId="513" priority="548" operator="equal">
      <formula>26</formula>
    </cfRule>
    <cfRule type="cellIs" dxfId="512" priority="549" operator="equal">
      <formula>25</formula>
    </cfRule>
    <cfRule type="cellIs" dxfId="511" priority="550" operator="equal">
      <formula>24</formula>
    </cfRule>
    <cfRule type="cellIs" dxfId="510" priority="551" operator="equal">
      <formula>23</formula>
    </cfRule>
    <cfRule type="cellIs" dxfId="509" priority="552" operator="equal">
      <formula>22</formula>
    </cfRule>
    <cfRule type="cellIs" dxfId="508" priority="553" operator="equal">
      <formula>21</formula>
    </cfRule>
    <cfRule type="cellIs" dxfId="507" priority="554" operator="equal">
      <formula>20</formula>
    </cfRule>
    <cfRule type="cellIs" dxfId="506" priority="555" operator="equal">
      <formula>19</formula>
    </cfRule>
    <cfRule type="cellIs" dxfId="505" priority="556" operator="equal">
      <formula>18</formula>
    </cfRule>
    <cfRule type="cellIs" dxfId="504" priority="557" operator="equal">
      <formula>17</formula>
    </cfRule>
    <cfRule type="cellIs" dxfId="503" priority="558" operator="equal">
      <formula>16</formula>
    </cfRule>
    <cfRule type="cellIs" dxfId="502" priority="559" operator="equal">
      <formula>15</formula>
    </cfRule>
    <cfRule type="cellIs" dxfId="501" priority="560" operator="equal">
      <formula>14</formula>
    </cfRule>
    <cfRule type="cellIs" dxfId="500" priority="561" operator="equal">
      <formula>13</formula>
    </cfRule>
    <cfRule type="cellIs" dxfId="499" priority="562" operator="equal">
      <formula>12</formula>
    </cfRule>
    <cfRule type="cellIs" dxfId="498" priority="563" operator="equal">
      <formula>11</formula>
    </cfRule>
    <cfRule type="cellIs" dxfId="497" priority="564" operator="equal">
      <formula>10</formula>
    </cfRule>
    <cfRule type="cellIs" dxfId="496" priority="566" operator="equal">
      <formula>9</formula>
    </cfRule>
    <cfRule type="cellIs" dxfId="495" priority="567" operator="equal">
      <formula>8</formula>
    </cfRule>
    <cfRule type="cellIs" dxfId="494" priority="748" stopIfTrue="1" operator="equal">
      <formula>7</formula>
    </cfRule>
    <cfRule type="cellIs" dxfId="493" priority="749" stopIfTrue="1" operator="equal">
      <formula>6</formula>
    </cfRule>
    <cfRule type="cellIs" dxfId="492" priority="750" stopIfTrue="1" operator="equal">
      <formula>5</formula>
    </cfRule>
    <cfRule type="cellIs" dxfId="491" priority="752" operator="equal">
      <formula>4</formula>
    </cfRule>
    <cfRule type="cellIs" dxfId="490" priority="759" stopIfTrue="1" operator="equal">
      <formula>3</formula>
    </cfRule>
    <cfRule type="cellIs" dxfId="489" priority="760" stopIfTrue="1" operator="equal">
      <formula>2</formula>
    </cfRule>
    <cfRule type="cellIs" dxfId="488" priority="798" operator="equal">
      <formula>5</formula>
    </cfRule>
    <cfRule type="cellIs" dxfId="487" priority="799" operator="equal">
      <formula>4</formula>
    </cfRule>
    <cfRule type="cellIs" dxfId="486" priority="796" operator="equal">
      <formula>7</formula>
    </cfRule>
    <cfRule type="cellIs" dxfId="485" priority="800" stopIfTrue="1" operator="equal">
      <formula>3</formula>
    </cfRule>
    <cfRule type="cellIs" dxfId="484" priority="761" operator="equal">
      <formula>1</formula>
    </cfRule>
    <cfRule type="cellIs" dxfId="483" priority="763" operator="equal">
      <formula>39</formula>
    </cfRule>
    <cfRule type="cellIs" dxfId="482" priority="764" operator="equal">
      <formula>38</formula>
    </cfRule>
    <cfRule type="cellIs" dxfId="481" priority="765" stopIfTrue="1" operator="equal">
      <formula>37</formula>
    </cfRule>
    <cfRule type="cellIs" dxfId="480" priority="766" operator="equal">
      <formula>36</formula>
    </cfRule>
    <cfRule type="cellIs" dxfId="479" priority="767" stopIfTrue="1" operator="equal">
      <formula>35</formula>
    </cfRule>
    <cfRule type="cellIs" dxfId="478" priority="768" stopIfTrue="1" operator="equal">
      <formula>34</formula>
    </cfRule>
    <cfRule type="cellIs" dxfId="477" priority="769" stopIfTrue="1" operator="equal">
      <formula>33</formula>
    </cfRule>
    <cfRule type="cellIs" dxfId="476" priority="770" operator="equal">
      <formula>32</formula>
    </cfRule>
    <cfRule type="cellIs" dxfId="475" priority="771" stopIfTrue="1" operator="equal">
      <formula>31</formula>
    </cfRule>
    <cfRule type="expression" dxfId="474" priority="772" stopIfTrue="1">
      <formula>$D$13=""</formula>
    </cfRule>
    <cfRule type="cellIs" dxfId="473" priority="773" operator="equal">
      <formula>30</formula>
    </cfRule>
    <cfRule type="cellIs" dxfId="472" priority="774" operator="equal">
      <formula>29</formula>
    </cfRule>
    <cfRule type="cellIs" dxfId="471" priority="775" operator="equal">
      <formula>28</formula>
    </cfRule>
    <cfRule type="cellIs" dxfId="470" priority="776" operator="equal">
      <formula>27</formula>
    </cfRule>
    <cfRule type="cellIs" dxfId="469" priority="777" operator="equal">
      <formula>26</formula>
    </cfRule>
    <cfRule type="cellIs" dxfId="468" priority="801" stopIfTrue="1" operator="equal">
      <formula>2</formula>
    </cfRule>
    <cfRule type="cellIs" dxfId="467" priority="778" operator="equal">
      <formula>25</formula>
    </cfRule>
    <cfRule type="expression" dxfId="466" priority="803" stopIfTrue="1">
      <formula>($Z$40+$Z$41-1)*$Z$42&gt;200</formula>
    </cfRule>
    <cfRule type="cellIs" dxfId="465" priority="779" operator="equal">
      <formula>24</formula>
    </cfRule>
    <cfRule type="cellIs" dxfId="464" priority="780" operator="equal">
      <formula>23</formula>
    </cfRule>
    <cfRule type="cellIs" dxfId="463" priority="781" operator="equal">
      <formula>22</formula>
    </cfRule>
    <cfRule type="cellIs" dxfId="462" priority="782" operator="equal">
      <formula>21</formula>
    </cfRule>
    <cfRule type="cellIs" dxfId="461" priority="783" operator="equal">
      <formula>20</formula>
    </cfRule>
    <cfRule type="cellIs" dxfId="460" priority="784" operator="equal">
      <formula>19</formula>
    </cfRule>
    <cfRule type="cellIs" dxfId="459" priority="785" operator="equal">
      <formula>18</formula>
    </cfRule>
    <cfRule type="cellIs" dxfId="458" priority="786" operator="equal">
      <formula>17</formula>
    </cfRule>
    <cfRule type="cellIs" dxfId="457" priority="787" operator="equal">
      <formula>16</formula>
    </cfRule>
    <cfRule type="cellIs" dxfId="456" priority="788" operator="equal">
      <formula>15</formula>
    </cfRule>
    <cfRule type="cellIs" dxfId="455" priority="789" operator="equal">
      <formula>14</formula>
    </cfRule>
    <cfRule type="cellIs" dxfId="454" priority="790" operator="equal">
      <formula>13</formula>
    </cfRule>
    <cfRule type="cellIs" dxfId="453" priority="791" operator="equal">
      <formula>12</formula>
    </cfRule>
    <cfRule type="cellIs" dxfId="452" priority="792" operator="equal">
      <formula>11</formula>
    </cfRule>
    <cfRule type="cellIs" dxfId="451" priority="793" operator="equal">
      <formula>10</formula>
    </cfRule>
    <cfRule type="cellIs" dxfId="450" priority="795" operator="equal">
      <formula>8</formula>
    </cfRule>
    <cfRule type="expression" dxfId="449" priority="802" stopIfTrue="1">
      <formula>$Z$40&gt;40</formula>
    </cfRule>
    <cfRule type="cellIs" dxfId="448" priority="804" stopIfTrue="1" operator="equal">
      <formula>1</formula>
    </cfRule>
    <cfRule type="cellIs" dxfId="447" priority="534" operator="equal">
      <formula>40</formula>
    </cfRule>
  </conditionalFormatting>
  <conditionalFormatting sqref="P22:BN40">
    <cfRule type="cellIs" dxfId="446" priority="805" operator="equal">
      <formula>40</formula>
    </cfRule>
    <cfRule type="cellIs" dxfId="445" priority="806" stopIfTrue="1" operator="equal">
      <formula>39</formula>
    </cfRule>
  </conditionalFormatting>
  <conditionalFormatting sqref="P25:BN40">
    <cfRule type="cellIs" dxfId="444" priority="939" stopIfTrue="1" operator="equal">
      <formula>35</formula>
    </cfRule>
    <cfRule type="cellIs" dxfId="443" priority="937" stopIfTrue="1" operator="equal">
      <formula>37</formula>
    </cfRule>
    <cfRule type="cellIs" dxfId="442" priority="936" operator="equal">
      <formula>38</formula>
    </cfRule>
    <cfRule type="cellIs" dxfId="441" priority="938" operator="equal">
      <formula>36</formula>
    </cfRule>
  </conditionalFormatting>
  <conditionalFormatting sqref="AQ22:BM24 BN22:BN40 P25:BM40">
    <cfRule type="expression" dxfId="440" priority="975">
      <formula>($Z$40+$Z$41-1)*$Z$42&gt;200</formula>
    </cfRule>
    <cfRule type="cellIs" dxfId="439" priority="972" operator="equal">
      <formula>3</formula>
    </cfRule>
    <cfRule type="expression" dxfId="438" priority="974" stopIfTrue="1">
      <formula>$Z$40&gt;30</formula>
    </cfRule>
    <cfRule type="cellIs" dxfId="437" priority="971" operator="equal">
      <formula>4</formula>
    </cfRule>
    <cfRule type="cellIs" dxfId="436" priority="970" stopIfTrue="1" operator="equal">
      <formula>5</formula>
    </cfRule>
    <cfRule type="cellIs" dxfId="435" priority="969" stopIfTrue="1" operator="equal">
      <formula>6</formula>
    </cfRule>
    <cfRule type="cellIs" dxfId="434" priority="968" stopIfTrue="1" operator="equal">
      <formula>7</formula>
    </cfRule>
    <cfRule type="cellIs" dxfId="433" priority="967" operator="equal">
      <formula>8</formula>
    </cfRule>
    <cfRule type="cellIs" dxfId="432" priority="966" operator="equal">
      <formula>9</formula>
    </cfRule>
    <cfRule type="cellIs" dxfId="431" priority="965" operator="equal">
      <formula>10</formula>
    </cfRule>
    <cfRule type="cellIs" dxfId="430" priority="964" operator="equal">
      <formula>11</formula>
    </cfRule>
    <cfRule type="cellIs" dxfId="429" priority="963" operator="equal">
      <formula>12</formula>
    </cfRule>
    <cfRule type="cellIs" dxfId="428" priority="962" operator="equal">
      <formula>13</formula>
    </cfRule>
    <cfRule type="cellIs" dxfId="427" priority="961" operator="equal">
      <formula>14</formula>
    </cfRule>
    <cfRule type="cellIs" dxfId="426" priority="960" operator="equal">
      <formula>15</formula>
    </cfRule>
    <cfRule type="cellIs" dxfId="425" priority="959" operator="equal">
      <formula>16</formula>
    </cfRule>
    <cfRule type="cellIs" dxfId="424" priority="958" operator="equal">
      <formula>17</formula>
    </cfRule>
    <cfRule type="cellIs" dxfId="423" priority="957" operator="equal">
      <formula>18</formula>
    </cfRule>
    <cfRule type="cellIs" dxfId="422" priority="956" operator="equal">
      <formula>19</formula>
    </cfRule>
    <cfRule type="cellIs" dxfId="421" priority="955" operator="equal">
      <formula>20</formula>
    </cfRule>
    <cfRule type="cellIs" dxfId="420" priority="954" operator="equal">
      <formula>21</formula>
    </cfRule>
    <cfRule type="cellIs" dxfId="419" priority="953" operator="equal">
      <formula>22</formula>
    </cfRule>
    <cfRule type="cellIs" dxfId="418" priority="952" operator="equal">
      <formula>23</formula>
    </cfRule>
    <cfRule type="cellIs" dxfId="417" priority="951" operator="equal">
      <formula>24</formula>
    </cfRule>
    <cfRule type="cellIs" dxfId="416" priority="950" operator="equal">
      <formula>25</formula>
    </cfRule>
    <cfRule type="cellIs" dxfId="415" priority="976" operator="equal">
      <formula>1</formula>
    </cfRule>
    <cfRule type="cellIs" dxfId="414" priority="949" operator="equal">
      <formula>26</formula>
    </cfRule>
    <cfRule type="cellIs" dxfId="413" priority="948" operator="equal">
      <formula>27</formula>
    </cfRule>
    <cfRule type="cellIs" dxfId="412" priority="947" operator="equal">
      <formula>28</formula>
    </cfRule>
    <cfRule type="cellIs" dxfId="411" priority="946" operator="equal">
      <formula>29</formula>
    </cfRule>
    <cfRule type="cellIs" dxfId="410" priority="945" operator="equal">
      <formula>30</formula>
    </cfRule>
    <cfRule type="expression" dxfId="409" priority="944" stopIfTrue="1">
      <formula>$D$13=""</formula>
    </cfRule>
    <cfRule type="cellIs" dxfId="408" priority="943" stopIfTrue="1" operator="equal">
      <formula>31</formula>
    </cfRule>
    <cfRule type="cellIs" dxfId="407" priority="942" operator="equal">
      <formula>32</formula>
    </cfRule>
    <cfRule type="cellIs" dxfId="406" priority="941" stopIfTrue="1" operator="equal">
      <formula>33</formula>
    </cfRule>
    <cfRule type="cellIs" dxfId="405" priority="973" operator="equal">
      <formula>2</formula>
    </cfRule>
  </conditionalFormatting>
  <conditionalFormatting sqref="AQ21:BN21">
    <cfRule type="cellIs" dxfId="404" priority="930" operator="equal">
      <formula>2</formula>
    </cfRule>
    <cfRule type="cellIs" dxfId="403" priority="933" operator="equal">
      <formula>1</formula>
    </cfRule>
    <cfRule type="cellIs" dxfId="402" priority="891" stopIfTrue="1" operator="equal">
      <formula>40</formula>
    </cfRule>
    <cfRule type="cellIs" dxfId="401" priority="892" operator="equal">
      <formula>39</formula>
    </cfRule>
    <cfRule type="expression" dxfId="400" priority="932" stopIfTrue="1">
      <formula>($Z$40+$Z$41-1)*$Z$42&gt;200</formula>
    </cfRule>
    <cfRule type="cellIs" dxfId="399" priority="929" operator="equal">
      <formula>3</formula>
    </cfRule>
    <cfRule type="cellIs" dxfId="398" priority="928" operator="equal">
      <formula>4</formula>
    </cfRule>
    <cfRule type="cellIs" dxfId="397" priority="927" operator="equal">
      <formula>5</formula>
    </cfRule>
    <cfRule type="cellIs" dxfId="396" priority="897" stopIfTrue="1" operator="equal">
      <formula>34</formula>
    </cfRule>
    <cfRule type="cellIs" dxfId="395" priority="898" stopIfTrue="1" operator="equal">
      <formula>33</formula>
    </cfRule>
    <cfRule type="cellIs" dxfId="394" priority="899" operator="equal">
      <formula>32</formula>
    </cfRule>
    <cfRule type="cellIs" dxfId="393" priority="900" stopIfTrue="1" operator="equal">
      <formula>31</formula>
    </cfRule>
    <cfRule type="expression" dxfId="392" priority="901" stopIfTrue="1">
      <formula>$D$13=""</formula>
    </cfRule>
    <cfRule type="cellIs" dxfId="391" priority="902" operator="equal">
      <formula>30</formula>
    </cfRule>
    <cfRule type="cellIs" dxfId="390" priority="903" operator="equal">
      <formula>29</formula>
    </cfRule>
    <cfRule type="cellIs" dxfId="389" priority="904" operator="equal">
      <formula>28</formula>
    </cfRule>
    <cfRule type="cellIs" dxfId="388" priority="905" operator="equal">
      <formula>27</formula>
    </cfRule>
    <cfRule type="cellIs" dxfId="387" priority="906" operator="equal">
      <formula>26</formula>
    </cfRule>
    <cfRule type="cellIs" dxfId="386" priority="907" operator="equal">
      <formula>25</formula>
    </cfRule>
    <cfRule type="cellIs" dxfId="385" priority="908" operator="equal">
      <formula>24</formula>
    </cfRule>
    <cfRule type="cellIs" dxfId="384" priority="909" operator="equal">
      <formula>23</formula>
    </cfRule>
    <cfRule type="cellIs" dxfId="383" priority="910" operator="equal">
      <formula>22</formula>
    </cfRule>
    <cfRule type="cellIs" dxfId="382" priority="911" operator="equal">
      <formula>21</formula>
    </cfRule>
    <cfRule type="cellIs" dxfId="381" priority="912" operator="equal">
      <formula>20</formula>
    </cfRule>
    <cfRule type="cellIs" dxfId="380" priority="913" operator="equal">
      <formula>19</formula>
    </cfRule>
    <cfRule type="cellIs" dxfId="379" priority="914" operator="equal">
      <formula>18</formula>
    </cfRule>
    <cfRule type="cellIs" dxfId="378" priority="915" operator="equal">
      <formula>17</formula>
    </cfRule>
    <cfRule type="cellIs" dxfId="377" priority="916" operator="equal">
      <formula>16</formula>
    </cfRule>
    <cfRule type="cellIs" dxfId="376" priority="917" operator="equal">
      <formula>15</formula>
    </cfRule>
    <cfRule type="cellIs" dxfId="375" priority="918" operator="equal">
      <formula>14</formula>
    </cfRule>
    <cfRule type="cellIs" dxfId="374" priority="919" operator="equal">
      <formula>13</formula>
    </cfRule>
    <cfRule type="cellIs" dxfId="373" priority="920" operator="equal">
      <formula>12</formula>
    </cfRule>
    <cfRule type="cellIs" dxfId="372" priority="921" operator="equal">
      <formula>11</formula>
    </cfRule>
    <cfRule type="cellIs" dxfId="371" priority="922" operator="equal">
      <formula>10</formula>
    </cfRule>
    <cfRule type="cellIs" dxfId="370" priority="923" operator="equal">
      <formula>9</formula>
    </cfRule>
    <cfRule type="cellIs" dxfId="369" priority="924" operator="equal">
      <formula>8</formula>
    </cfRule>
    <cfRule type="cellIs" dxfId="368" priority="925" operator="equal">
      <formula>7</formula>
    </cfRule>
    <cfRule type="cellIs" dxfId="367" priority="926" operator="equal">
      <formula>6</formula>
    </cfRule>
    <cfRule type="expression" dxfId="366" priority="931" stopIfTrue="1">
      <formula>$Z$40&gt;40</formula>
    </cfRule>
  </conditionalFormatting>
  <conditionalFormatting sqref="AQ21:BN24">
    <cfRule type="cellIs" dxfId="365" priority="896" stopIfTrue="1" operator="equal">
      <formula>35</formula>
    </cfRule>
    <cfRule type="cellIs" dxfId="364" priority="895" operator="equal">
      <formula>36</formula>
    </cfRule>
    <cfRule type="cellIs" dxfId="363" priority="894" stopIfTrue="1" operator="equal">
      <formula>37</formula>
    </cfRule>
    <cfRule type="cellIs" dxfId="362" priority="893" operator="equal">
      <formula>38</formula>
    </cfRule>
  </conditionalFormatting>
  <conditionalFormatting sqref="AQ46:BN46">
    <cfRule type="cellIs" dxfId="361" priority="464" operator="equal">
      <formula>25</formula>
    </cfRule>
    <cfRule type="cellIs" dxfId="360" priority="476" operator="equal">
      <formula>13</formula>
    </cfRule>
    <cfRule type="cellIs" dxfId="359" priority="474" operator="equal">
      <formula>15</formula>
    </cfRule>
    <cfRule type="cellIs" dxfId="358" priority="473" operator="equal">
      <formula>16</formula>
    </cfRule>
    <cfRule type="cellIs" dxfId="357" priority="472" operator="equal">
      <formula>17</formula>
    </cfRule>
    <cfRule type="cellIs" dxfId="356" priority="471" operator="equal">
      <formula>18</formula>
    </cfRule>
    <cfRule type="cellIs" dxfId="355" priority="470" operator="equal">
      <formula>19</formula>
    </cfRule>
    <cfRule type="cellIs" dxfId="354" priority="469" operator="equal">
      <formula>20</formula>
    </cfRule>
    <cfRule type="cellIs" dxfId="353" priority="468" operator="equal">
      <formula>21</formula>
    </cfRule>
    <cfRule type="cellIs" dxfId="352" priority="467" operator="equal">
      <formula>22</formula>
    </cfRule>
    <cfRule type="cellIs" dxfId="351" priority="466" operator="equal">
      <formula>23</formula>
    </cfRule>
    <cfRule type="cellIs" dxfId="350" priority="465" operator="equal">
      <formula>24</formula>
    </cfRule>
    <cfRule type="cellIs" dxfId="349" priority="477" operator="equal">
      <formula>12</formula>
    </cfRule>
    <cfRule type="cellIs" dxfId="348" priority="463" operator="equal">
      <formula>26</formula>
    </cfRule>
    <cfRule type="cellIs" dxfId="347" priority="462" operator="equal">
      <formula>27</formula>
    </cfRule>
    <cfRule type="cellIs" dxfId="346" priority="461" operator="equal">
      <formula>28</formula>
    </cfRule>
    <cfRule type="cellIs" dxfId="345" priority="460" operator="equal">
      <formula>29</formula>
    </cfRule>
    <cfRule type="cellIs" dxfId="344" priority="459" operator="equal">
      <formula>30</formula>
    </cfRule>
    <cfRule type="expression" dxfId="343" priority="458" stopIfTrue="1">
      <formula>$D$13=""</formula>
    </cfRule>
    <cfRule type="cellIs" dxfId="342" priority="457" stopIfTrue="1" operator="equal">
      <formula>31</formula>
    </cfRule>
    <cfRule type="cellIs" dxfId="341" priority="456" operator="equal">
      <formula>32</formula>
    </cfRule>
    <cfRule type="cellIs" dxfId="340" priority="455" stopIfTrue="1" operator="equal">
      <formula>33</formula>
    </cfRule>
    <cfRule type="cellIs" dxfId="339" priority="454" stopIfTrue="1" operator="equal">
      <formula>34</formula>
    </cfRule>
    <cfRule type="cellIs" dxfId="338" priority="478" operator="equal">
      <formula>11</formula>
    </cfRule>
    <cfRule type="cellIs" dxfId="337" priority="479" operator="equal">
      <formula>10</formula>
    </cfRule>
    <cfRule type="cellIs" dxfId="336" priority="480" operator="equal">
      <formula>9</formula>
    </cfRule>
    <cfRule type="cellIs" dxfId="335" priority="481" operator="equal">
      <formula>8</formula>
    </cfRule>
    <cfRule type="cellIs" dxfId="334" priority="449" operator="equal">
      <formula>39</formula>
    </cfRule>
    <cfRule type="cellIs" dxfId="333" priority="448" stopIfTrue="1" operator="equal">
      <formula>40</formula>
    </cfRule>
    <cfRule type="cellIs" dxfId="332" priority="482" operator="equal">
      <formula>7</formula>
    </cfRule>
    <cfRule type="cellIs" dxfId="331" priority="483" operator="equal">
      <formula>6</formula>
    </cfRule>
    <cfRule type="cellIs" dxfId="330" priority="484" operator="equal">
      <formula>5</formula>
    </cfRule>
    <cfRule type="cellIs" dxfId="329" priority="485" operator="equal">
      <formula>4</formula>
    </cfRule>
    <cfRule type="cellIs" dxfId="328" priority="486" operator="equal">
      <formula>3</formula>
    </cfRule>
    <cfRule type="cellIs" dxfId="327" priority="487" operator="equal">
      <formula>2</formula>
    </cfRule>
    <cfRule type="expression" dxfId="326" priority="488" stopIfTrue="1">
      <formula>$Z$40&gt;40</formula>
    </cfRule>
    <cfRule type="expression" dxfId="325" priority="489" stopIfTrue="1">
      <formula>($Z$40+$Z$41-1)*$Z$42&gt;200</formula>
    </cfRule>
    <cfRule type="cellIs" dxfId="324" priority="490" operator="equal">
      <formula>1</formula>
    </cfRule>
    <cfRule type="cellIs" dxfId="323" priority="475" operator="equal">
      <formula>14</formula>
    </cfRule>
  </conditionalFormatting>
  <conditionalFormatting sqref="AQ47:BN47 AQ48:BC49 BD48:BN82 P50:BC82">
    <cfRule type="cellIs" dxfId="322" priority="499" operator="equal">
      <formula>32</formula>
    </cfRule>
    <cfRule type="cellIs" dxfId="321" priority="500" stopIfTrue="1" operator="equal">
      <formula>31</formula>
    </cfRule>
    <cfRule type="expression" dxfId="320" priority="501" stopIfTrue="1">
      <formula>$D$13=""</formula>
    </cfRule>
    <cfRule type="cellIs" dxfId="319" priority="502" operator="equal">
      <formula>30</formula>
    </cfRule>
    <cfRule type="cellIs" dxfId="318" priority="503" operator="equal">
      <formula>29</formula>
    </cfRule>
    <cfRule type="cellIs" dxfId="317" priority="504" operator="equal">
      <formula>28</formula>
    </cfRule>
    <cfRule type="cellIs" dxfId="316" priority="505" operator="equal">
      <formula>27</formula>
    </cfRule>
    <cfRule type="cellIs" dxfId="315" priority="506" operator="equal">
      <formula>26</formula>
    </cfRule>
    <cfRule type="cellIs" dxfId="314" priority="507" operator="equal">
      <formula>25</formula>
    </cfRule>
    <cfRule type="cellIs" dxfId="313" priority="508" operator="equal">
      <formula>24</formula>
    </cfRule>
    <cfRule type="cellIs" dxfId="312" priority="509" operator="equal">
      <formula>23</formula>
    </cfRule>
    <cfRule type="cellIs" dxfId="311" priority="510" operator="equal">
      <formula>22</formula>
    </cfRule>
    <cfRule type="cellIs" dxfId="310" priority="511" operator="equal">
      <formula>21</formula>
    </cfRule>
    <cfRule type="cellIs" dxfId="309" priority="512" operator="equal">
      <formula>20</formula>
    </cfRule>
    <cfRule type="cellIs" dxfId="308" priority="513" operator="equal">
      <formula>19</formula>
    </cfRule>
    <cfRule type="cellIs" dxfId="307" priority="514" operator="equal">
      <formula>18</formula>
    </cfRule>
    <cfRule type="cellIs" dxfId="306" priority="515" operator="equal">
      <formula>17</formula>
    </cfRule>
    <cfRule type="cellIs" dxfId="305" priority="516" operator="equal">
      <formula>16</formula>
    </cfRule>
    <cfRule type="cellIs" dxfId="304" priority="517" operator="equal">
      <formula>15</formula>
    </cfRule>
    <cfRule type="cellIs" dxfId="303" priority="518" operator="equal">
      <formula>14</formula>
    </cfRule>
    <cfRule type="cellIs" dxfId="302" priority="519" operator="equal">
      <formula>13</formula>
    </cfRule>
    <cfRule type="cellIs" dxfId="301" priority="520" operator="equal">
      <formula>12</formula>
    </cfRule>
    <cfRule type="cellIs" dxfId="300" priority="521" operator="equal">
      <formula>11</formula>
    </cfRule>
    <cfRule type="cellIs" dxfId="299" priority="522" operator="equal">
      <formula>10</formula>
    </cfRule>
    <cfRule type="cellIs" dxfId="298" priority="523" operator="equal">
      <formula>9</formula>
    </cfRule>
    <cfRule type="cellIs" dxfId="297" priority="524" operator="equal">
      <formula>8</formula>
    </cfRule>
    <cfRule type="cellIs" dxfId="296" priority="525" stopIfTrue="1" operator="equal">
      <formula>7</formula>
    </cfRule>
    <cfRule type="cellIs" dxfId="295" priority="526" stopIfTrue="1" operator="equal">
      <formula>6</formula>
    </cfRule>
    <cfRule type="cellIs" dxfId="294" priority="527" stopIfTrue="1" operator="equal">
      <formula>5</formula>
    </cfRule>
    <cfRule type="cellIs" dxfId="293" priority="528" operator="equal">
      <formula>4</formula>
    </cfRule>
    <cfRule type="cellIs" dxfId="292" priority="529" operator="equal">
      <formula>3</formula>
    </cfRule>
    <cfRule type="cellIs" dxfId="291" priority="530" operator="equal">
      <formula>2</formula>
    </cfRule>
    <cfRule type="expression" dxfId="290" priority="531" stopIfTrue="1">
      <formula>$Z$40&gt;30</formula>
    </cfRule>
    <cfRule type="expression" dxfId="289" priority="532">
      <formula>($Z$40+$Z$41-1)*$Z$42&gt;200</formula>
    </cfRule>
    <cfRule type="cellIs" dxfId="288" priority="533" operator="equal">
      <formula>1</formula>
    </cfRule>
    <cfRule type="cellIs" dxfId="287" priority="498" stopIfTrue="1" operator="equal">
      <formula>33</formula>
    </cfRule>
  </conditionalFormatting>
  <conditionalFormatting sqref="BI21:BN40 P21:BH41">
    <cfRule type="cellIs" dxfId="286" priority="762" stopIfTrue="1" operator="equal">
      <formula>40</formula>
    </cfRule>
  </conditionalFormatting>
  <conditionalFormatting sqref="BN22:BN40 P25:BM40 AQ22:BM24">
    <cfRule type="cellIs" dxfId="285" priority="940" operator="equal">
      <formula>34</formula>
    </cfRule>
  </conditionalFormatting>
  <conditionalFormatting sqref="BN46:BN47 P46:BM82">
    <cfRule type="cellIs" dxfId="284" priority="346" operator="equal">
      <formula>14</formula>
    </cfRule>
    <cfRule type="cellIs" dxfId="283" priority="357" stopIfTrue="1" operator="equal">
      <formula>5</formula>
    </cfRule>
    <cfRule type="cellIs" dxfId="282" priority="380" operator="equal">
      <formula>23</formula>
    </cfRule>
    <cfRule type="cellIs" dxfId="281" priority="378" operator="equal">
      <formula>25</formula>
    </cfRule>
    <cfRule type="cellIs" dxfId="280" priority="401" stopIfTrue="1" operator="equal">
      <formula>2</formula>
    </cfRule>
    <cfRule type="cellIs" dxfId="279" priority="143" operator="equal">
      <formula>48</formula>
    </cfRule>
    <cfRule type="cellIs" dxfId="278" priority="144" stopIfTrue="1" operator="equal">
      <formula>47</formula>
    </cfRule>
    <cfRule type="cellIs" dxfId="277" priority="145" operator="equal">
      <formula>46</formula>
    </cfRule>
    <cfRule type="cellIs" dxfId="276" priority="146" stopIfTrue="1" operator="equal">
      <formula>45</formula>
    </cfRule>
    <cfRule type="cellIs" dxfId="275" priority="147" operator="equal">
      <formula>44</formula>
    </cfRule>
    <cfRule type="cellIs" dxfId="274" priority="148" operator="equal">
      <formula>43</formula>
    </cfRule>
    <cfRule type="cellIs" dxfId="273" priority="149" operator="equal">
      <formula>42</formula>
    </cfRule>
    <cfRule type="cellIs" dxfId="272" priority="150" operator="equal">
      <formula>41</formula>
    </cfRule>
    <cfRule type="cellIs" dxfId="271" priority="320" operator="equal">
      <formula>40</formula>
    </cfRule>
    <cfRule type="cellIs" dxfId="270" priority="321" stopIfTrue="1" operator="equal">
      <formula>39</formula>
    </cfRule>
    <cfRule type="cellIs" dxfId="269" priority="398" operator="equal">
      <formula>5</formula>
    </cfRule>
    <cfRule type="cellIs" dxfId="268" priority="397" operator="equal">
      <formula>6</formula>
    </cfRule>
    <cfRule type="cellIs" dxfId="267" priority="396" operator="equal">
      <formula>7</formula>
    </cfRule>
    <cfRule type="cellIs" dxfId="266" priority="395" operator="equal">
      <formula>8</formula>
    </cfRule>
    <cfRule type="cellIs" dxfId="265" priority="394" operator="equal">
      <formula>9</formula>
    </cfRule>
    <cfRule type="cellIs" dxfId="264" priority="322" operator="equal">
      <formula>38</formula>
    </cfRule>
    <cfRule type="cellIs" dxfId="263" priority="323" stopIfTrue="1" operator="equal">
      <formula>37</formula>
    </cfRule>
    <cfRule type="cellIs" dxfId="262" priority="324" operator="equal">
      <formula>36</formula>
    </cfRule>
    <cfRule type="cellIs" dxfId="261" priority="325" stopIfTrue="1" operator="equal">
      <formula>35</formula>
    </cfRule>
    <cfRule type="cellIs" dxfId="260" priority="326" operator="equal">
      <formula>34</formula>
    </cfRule>
    <cfRule type="cellIs" dxfId="259" priority="327" stopIfTrue="1" operator="equal">
      <formula>33</formula>
    </cfRule>
    <cfRule type="cellIs" dxfId="258" priority="328" operator="equal">
      <formula>32</formula>
    </cfRule>
    <cfRule type="cellIs" dxfId="257" priority="329" stopIfTrue="1" operator="equal">
      <formula>31</formula>
    </cfRule>
    <cfRule type="cellIs" dxfId="256" priority="330" operator="equal">
      <formula>30</formula>
    </cfRule>
    <cfRule type="cellIs" dxfId="255" priority="331" operator="equal">
      <formula>29</formula>
    </cfRule>
    <cfRule type="cellIs" dxfId="254" priority="332" operator="equal">
      <formula>28</formula>
    </cfRule>
    <cfRule type="cellIs" dxfId="253" priority="333" operator="equal">
      <formula>27</formula>
    </cfRule>
    <cfRule type="cellIs" dxfId="252" priority="334" operator="equal">
      <formula>26</formula>
    </cfRule>
    <cfRule type="cellIs" dxfId="251" priority="335" operator="equal">
      <formula>25</formula>
    </cfRule>
    <cfRule type="cellIs" dxfId="250" priority="336" operator="equal">
      <formula>24</formula>
    </cfRule>
    <cfRule type="cellIs" dxfId="249" priority="337" operator="equal">
      <formula>23</formula>
    </cfRule>
    <cfRule type="cellIs" dxfId="248" priority="338" operator="equal">
      <formula>22</formula>
    </cfRule>
    <cfRule type="cellIs" dxfId="247" priority="339" operator="equal">
      <formula>21</formula>
    </cfRule>
    <cfRule type="cellIs" dxfId="246" priority="340" operator="equal">
      <formula>20</formula>
    </cfRule>
    <cfRule type="cellIs" dxfId="245" priority="341" operator="equal">
      <formula>19</formula>
    </cfRule>
    <cfRule type="cellIs" dxfId="244" priority="342" operator="equal">
      <formula>18</formula>
    </cfRule>
    <cfRule type="cellIs" dxfId="243" priority="343" operator="equal">
      <formula>17</formula>
    </cfRule>
    <cfRule type="cellIs" dxfId="242" priority="344" operator="equal">
      <formula>16</formula>
    </cfRule>
    <cfRule type="cellIs" dxfId="241" priority="345" operator="equal">
      <formula>15</formula>
    </cfRule>
    <cfRule type="cellIs" dxfId="240" priority="400" stopIfTrue="1" operator="equal">
      <formula>3</formula>
    </cfRule>
    <cfRule type="cellIs" dxfId="239" priority="347" operator="equal">
      <formula>13</formula>
    </cfRule>
    <cfRule type="cellIs" dxfId="238" priority="348" operator="equal">
      <formula>12</formula>
    </cfRule>
    <cfRule type="cellIs" dxfId="237" priority="349" operator="equal">
      <formula>11</formula>
    </cfRule>
    <cfRule type="cellIs" dxfId="236" priority="350" operator="equal">
      <formula>10</formula>
    </cfRule>
    <cfRule type="cellIs" dxfId="235" priority="352" operator="equal">
      <formula>9</formula>
    </cfRule>
    <cfRule type="expression" dxfId="234" priority="402" stopIfTrue="1">
      <formula>$Z$40&gt;40</formula>
    </cfRule>
    <cfRule type="cellIs" dxfId="233" priority="353" operator="equal">
      <formula>8</formula>
    </cfRule>
    <cfRule type="cellIs" dxfId="232" priority="355" stopIfTrue="1" operator="equal">
      <formula>7</formula>
    </cfRule>
    <cfRule type="cellIs" dxfId="231" priority="356" stopIfTrue="1" operator="equal">
      <formula>6</formula>
    </cfRule>
    <cfRule type="cellIs" dxfId="230" priority="404" stopIfTrue="1" operator="equal">
      <formula>1</formula>
    </cfRule>
    <cfRule type="expression" dxfId="229" priority="403" stopIfTrue="1">
      <formula>($Z$40+$Z$41-1)*$Z$42&gt;200</formula>
    </cfRule>
    <cfRule type="cellIs" dxfId="228" priority="393" operator="equal">
      <formula>10</formula>
    </cfRule>
    <cfRule type="cellIs" dxfId="227" priority="392" operator="equal">
      <formula>11</formula>
    </cfRule>
    <cfRule type="cellIs" dxfId="226" priority="391" operator="equal">
      <formula>12</formula>
    </cfRule>
    <cfRule type="cellIs" dxfId="225" priority="390" operator="equal">
      <formula>13</formula>
    </cfRule>
    <cfRule type="cellIs" dxfId="224" priority="389" operator="equal">
      <formula>14</formula>
    </cfRule>
    <cfRule type="cellIs" dxfId="223" priority="388" operator="equal">
      <formula>15</formula>
    </cfRule>
    <cfRule type="cellIs" dxfId="222" priority="387" operator="equal">
      <formula>16</formula>
    </cfRule>
    <cfRule type="cellIs" dxfId="221" priority="386" operator="equal">
      <formula>17</formula>
    </cfRule>
    <cfRule type="cellIs" dxfId="220" priority="385" operator="equal">
      <formula>18</formula>
    </cfRule>
    <cfRule type="cellIs" dxfId="219" priority="384" operator="equal">
      <formula>19</formula>
    </cfRule>
    <cfRule type="cellIs" dxfId="218" priority="383" operator="equal">
      <formula>20</formula>
    </cfRule>
    <cfRule type="cellIs" dxfId="217" priority="382" operator="equal">
      <formula>21</formula>
    </cfRule>
    <cfRule type="cellIs" dxfId="216" priority="381" operator="equal">
      <formula>22</formula>
    </cfRule>
    <cfRule type="cellIs" dxfId="215" priority="141" operator="equal">
      <formula>50</formula>
    </cfRule>
    <cfRule type="cellIs" dxfId="214" priority="399" operator="equal">
      <formula>4</formula>
    </cfRule>
    <cfRule type="cellIs" dxfId="213" priority="142" stopIfTrue="1" operator="equal">
      <formula>49</formula>
    </cfRule>
    <cfRule type="cellIs" dxfId="212" priority="377" operator="equal">
      <formula>26</formula>
    </cfRule>
    <cfRule type="cellIs" dxfId="211" priority="376" operator="equal">
      <formula>27</formula>
    </cfRule>
    <cfRule type="cellIs" dxfId="210" priority="375" operator="equal">
      <formula>28</formula>
    </cfRule>
    <cfRule type="cellIs" dxfId="209" priority="374" operator="equal">
      <formula>29</formula>
    </cfRule>
    <cfRule type="cellIs" dxfId="208" priority="373" operator="equal">
      <formula>30</formula>
    </cfRule>
    <cfRule type="expression" dxfId="207" priority="372" stopIfTrue="1">
      <formula>$D$13=""</formula>
    </cfRule>
    <cfRule type="cellIs" dxfId="206" priority="371" stopIfTrue="1" operator="equal">
      <formula>31</formula>
    </cfRule>
    <cfRule type="cellIs" dxfId="205" priority="370" operator="equal">
      <formula>32</formula>
    </cfRule>
    <cfRule type="cellIs" dxfId="204" priority="369" stopIfTrue="1" operator="equal">
      <formula>33</formula>
    </cfRule>
    <cfRule type="cellIs" dxfId="203" priority="368" stopIfTrue="1" operator="equal">
      <formula>34</formula>
    </cfRule>
    <cfRule type="cellIs" dxfId="202" priority="367" stopIfTrue="1" operator="equal">
      <formula>35</formula>
    </cfRule>
    <cfRule type="cellIs" dxfId="201" priority="366" operator="equal">
      <formula>36</formula>
    </cfRule>
    <cfRule type="cellIs" dxfId="200" priority="365" stopIfTrue="1" operator="equal">
      <formula>37</formula>
    </cfRule>
    <cfRule type="cellIs" dxfId="199" priority="364" operator="equal">
      <formula>38</formula>
    </cfRule>
    <cfRule type="cellIs" dxfId="198" priority="363" operator="equal">
      <formula>39</formula>
    </cfRule>
    <cfRule type="cellIs" dxfId="197" priority="362" stopIfTrue="1" operator="equal">
      <formula>40</formula>
    </cfRule>
    <cfRule type="cellIs" dxfId="196" priority="361" operator="equal">
      <formula>1</formula>
    </cfRule>
    <cfRule type="cellIs" dxfId="195" priority="360" stopIfTrue="1" operator="equal">
      <formula>2</formula>
    </cfRule>
    <cfRule type="cellIs" dxfId="194" priority="359" stopIfTrue="1" operator="equal">
      <formula>3</formula>
    </cfRule>
    <cfRule type="cellIs" dxfId="193" priority="358" operator="equal">
      <formula>4</formula>
    </cfRule>
    <cfRule type="cellIs" dxfId="192" priority="379" operator="equal">
      <formula>24</formula>
    </cfRule>
  </conditionalFormatting>
  <conditionalFormatting sqref="BN46:BN47 AQ46:BM82">
    <cfRule type="cellIs" dxfId="191" priority="451" stopIfTrue="1" operator="equal">
      <formula>37</formula>
    </cfRule>
    <cfRule type="cellIs" dxfId="190" priority="453" stopIfTrue="1" operator="equal">
      <formula>35</formula>
    </cfRule>
    <cfRule type="cellIs" dxfId="189" priority="452" operator="equal">
      <formula>36</formula>
    </cfRule>
    <cfRule type="cellIs" dxfId="188" priority="450" operator="equal">
      <formula>38</formula>
    </cfRule>
  </conditionalFormatting>
  <conditionalFormatting sqref="BN47 P47:BM82">
    <cfRule type="cellIs" dxfId="187" priority="428" operator="equal">
      <formula>18</formula>
    </cfRule>
    <cfRule type="cellIs" dxfId="186" priority="405" operator="equal">
      <formula>40</formula>
    </cfRule>
    <cfRule type="cellIs" dxfId="185" priority="411" operator="equal">
      <formula>34</formula>
    </cfRule>
    <cfRule type="cellIs" dxfId="184" priority="412" stopIfTrue="1" operator="equal">
      <formula>33</formula>
    </cfRule>
    <cfRule type="cellIs" dxfId="183" priority="413" operator="equal">
      <formula>32</formula>
    </cfRule>
    <cfRule type="cellIs" dxfId="182" priority="414" stopIfTrue="1" operator="equal">
      <formula>31</formula>
    </cfRule>
    <cfRule type="expression" dxfId="181" priority="415" stopIfTrue="1">
      <formula>$D$13=""</formula>
    </cfRule>
    <cfRule type="cellIs" dxfId="180" priority="416" operator="equal">
      <formula>30</formula>
    </cfRule>
    <cfRule type="cellIs" dxfId="179" priority="417" operator="equal">
      <formula>29</formula>
    </cfRule>
    <cfRule type="cellIs" dxfId="178" priority="418" operator="equal">
      <formula>28</formula>
    </cfRule>
    <cfRule type="cellIs" dxfId="177" priority="419" operator="equal">
      <formula>27</formula>
    </cfRule>
    <cfRule type="cellIs" dxfId="176" priority="420" operator="equal">
      <formula>26</formula>
    </cfRule>
    <cfRule type="cellIs" dxfId="175" priority="421" operator="equal">
      <formula>25</formula>
    </cfRule>
    <cfRule type="cellIs" dxfId="174" priority="422" operator="equal">
      <formula>24</formula>
    </cfRule>
    <cfRule type="cellIs" dxfId="173" priority="423" operator="equal">
      <formula>23</formula>
    </cfRule>
    <cfRule type="cellIs" dxfId="172" priority="424" operator="equal">
      <formula>22</formula>
    </cfRule>
    <cfRule type="cellIs" dxfId="171" priority="425" operator="equal">
      <formula>21</formula>
    </cfRule>
    <cfRule type="cellIs" dxfId="170" priority="426" operator="equal">
      <formula>20</formula>
    </cfRule>
    <cfRule type="cellIs" dxfId="169" priority="427" operator="equal">
      <formula>19</formula>
    </cfRule>
    <cfRule type="cellIs" dxfId="168" priority="409" operator="equal">
      <formula>36</formula>
    </cfRule>
    <cfRule type="cellIs" dxfId="167" priority="429" operator="equal">
      <formula>17</formula>
    </cfRule>
    <cfRule type="cellIs" dxfId="166" priority="430" operator="equal">
      <formula>16</formula>
    </cfRule>
    <cfRule type="cellIs" dxfId="165" priority="431" operator="equal">
      <formula>15</formula>
    </cfRule>
    <cfRule type="cellIs" dxfId="164" priority="432" operator="equal">
      <formula>14</formula>
    </cfRule>
    <cfRule type="cellIs" dxfId="163" priority="433" operator="equal">
      <formula>13</formula>
    </cfRule>
    <cfRule type="cellIs" dxfId="162" priority="434" operator="equal">
      <formula>12</formula>
    </cfRule>
    <cfRule type="cellIs" dxfId="161" priority="435" operator="equal">
      <formula>11</formula>
    </cfRule>
    <cfRule type="cellIs" dxfId="160" priority="436" operator="equal">
      <formula>10</formula>
    </cfRule>
    <cfRule type="cellIs" dxfId="159" priority="437" operator="equal">
      <formula>9</formula>
    </cfRule>
    <cfRule type="cellIs" dxfId="158" priority="438" operator="equal">
      <formula>8</formula>
    </cfRule>
    <cfRule type="cellIs" dxfId="157" priority="439" operator="equal">
      <formula>7</formula>
    </cfRule>
    <cfRule type="cellIs" dxfId="156" priority="440" operator="equal">
      <formula>6</formula>
    </cfRule>
    <cfRule type="cellIs" dxfId="155" priority="441" operator="equal">
      <formula>5</formula>
    </cfRule>
    <cfRule type="cellIs" dxfId="154" priority="442" operator="equal">
      <formula>4</formula>
    </cfRule>
    <cfRule type="cellIs" dxfId="153" priority="443" operator="equal">
      <formula>3</formula>
    </cfRule>
    <cfRule type="cellIs" dxfId="152" priority="444" operator="equal">
      <formula>2</formula>
    </cfRule>
    <cfRule type="expression" dxfId="151" priority="445">
      <formula>$Z$40&gt;30</formula>
    </cfRule>
    <cfRule type="expression" dxfId="150" priority="446">
      <formula>($Z$40+$Z$41-1)*$Z$42&gt;200</formula>
    </cfRule>
    <cfRule type="cellIs" dxfId="149" priority="447" operator="equal">
      <formula>1</formula>
    </cfRule>
    <cfRule type="cellIs" dxfId="148" priority="408" stopIfTrue="1" operator="equal">
      <formula>37</formula>
    </cfRule>
    <cfRule type="cellIs" dxfId="147" priority="407" operator="equal">
      <formula>38</formula>
    </cfRule>
    <cfRule type="cellIs" dxfId="146" priority="406" stopIfTrue="1" operator="equal">
      <formula>39</formula>
    </cfRule>
    <cfRule type="cellIs" dxfId="145" priority="410" stopIfTrue="1" operator="equal">
      <formula>35</formula>
    </cfRule>
  </conditionalFormatting>
  <conditionalFormatting sqref="BN48:BN82">
    <cfRule type="cellIs" dxfId="144" priority="139" operator="equal">
      <formula>36</formula>
    </cfRule>
    <cfRule type="cellIs" dxfId="143" priority="1" stopIfTrue="1" operator="equal">
      <formula>50</formula>
    </cfRule>
    <cfRule type="cellIs" dxfId="142" priority="137" operator="equal">
      <formula>38</formula>
    </cfRule>
    <cfRule type="cellIs" dxfId="141" priority="136" operator="equal">
      <formula>1</formula>
    </cfRule>
    <cfRule type="expression" dxfId="140" priority="135">
      <formula>($Z$40+$Z$41-1)*$Z$42&gt;200</formula>
    </cfRule>
    <cfRule type="expression" dxfId="139" priority="134">
      <formula>$Z$40&gt;30</formula>
    </cfRule>
    <cfRule type="cellIs" dxfId="138" priority="133" operator="equal">
      <formula>2</formula>
    </cfRule>
    <cfRule type="cellIs" dxfId="137" priority="132" operator="equal">
      <formula>3</formula>
    </cfRule>
    <cfRule type="cellIs" dxfId="136" priority="131" operator="equal">
      <formula>4</formula>
    </cfRule>
    <cfRule type="cellIs" dxfId="135" priority="130" operator="equal">
      <formula>5</formula>
    </cfRule>
    <cfRule type="cellIs" dxfId="134" priority="129" operator="equal">
      <formula>6</formula>
    </cfRule>
    <cfRule type="cellIs" dxfId="133" priority="128" operator="equal">
      <formula>7</formula>
    </cfRule>
    <cfRule type="cellIs" dxfId="132" priority="127" operator="equal">
      <formula>8</formula>
    </cfRule>
    <cfRule type="cellIs" dxfId="131" priority="126" operator="equal">
      <formula>9</formula>
    </cfRule>
    <cfRule type="cellIs" dxfId="130" priority="125" operator="equal">
      <formula>10</formula>
    </cfRule>
    <cfRule type="cellIs" dxfId="129" priority="124" operator="equal">
      <formula>11</formula>
    </cfRule>
    <cfRule type="cellIs" dxfId="128" priority="123" operator="equal">
      <formula>12</formula>
    </cfRule>
    <cfRule type="cellIs" dxfId="127" priority="122" operator="equal">
      <formula>13</formula>
    </cfRule>
    <cfRule type="cellIs" dxfId="126" priority="121" operator="equal">
      <formula>14</formula>
    </cfRule>
    <cfRule type="cellIs" dxfId="125" priority="120" operator="equal">
      <formula>15</formula>
    </cfRule>
    <cfRule type="cellIs" dxfId="124" priority="119" operator="equal">
      <formula>16</formula>
    </cfRule>
    <cfRule type="cellIs" dxfId="123" priority="118" operator="equal">
      <formula>17</formula>
    </cfRule>
    <cfRule type="cellIs" dxfId="122" priority="117" operator="equal">
      <formula>18</formula>
    </cfRule>
    <cfRule type="cellIs" dxfId="121" priority="116" operator="equal">
      <formula>19</formula>
    </cfRule>
    <cfRule type="cellIs" dxfId="120" priority="115" operator="equal">
      <formula>20</formula>
    </cfRule>
    <cfRule type="cellIs" dxfId="119" priority="114" operator="equal">
      <formula>21</formula>
    </cfRule>
    <cfRule type="cellIs" dxfId="118" priority="113" operator="equal">
      <formula>22</formula>
    </cfRule>
    <cfRule type="cellIs" dxfId="117" priority="112" operator="equal">
      <formula>23</formula>
    </cfRule>
    <cfRule type="cellIs" dxfId="116" priority="111" operator="equal">
      <formula>24</formula>
    </cfRule>
    <cfRule type="cellIs" dxfId="115" priority="110" operator="equal">
      <formula>25</formula>
    </cfRule>
    <cfRule type="cellIs" dxfId="114" priority="109" operator="equal">
      <formula>26</formula>
    </cfRule>
    <cfRule type="cellIs" dxfId="113" priority="108" operator="equal">
      <formula>27</formula>
    </cfRule>
    <cfRule type="cellIs" dxfId="112" priority="107" operator="equal">
      <formula>28</formula>
    </cfRule>
    <cfRule type="cellIs" dxfId="111" priority="106" operator="equal">
      <formula>29</formula>
    </cfRule>
    <cfRule type="cellIs" dxfId="110" priority="105" operator="equal">
      <formula>30</formula>
    </cfRule>
    <cfRule type="expression" dxfId="109" priority="104" stopIfTrue="1">
      <formula>$D$13=""</formula>
    </cfRule>
    <cfRule type="cellIs" dxfId="108" priority="103" stopIfTrue="1" operator="equal">
      <formula>31</formula>
    </cfRule>
    <cfRule type="cellIs" dxfId="107" priority="102" operator="equal">
      <formula>32</formula>
    </cfRule>
    <cfRule type="cellIs" dxfId="106" priority="101" stopIfTrue="1" operator="equal">
      <formula>33</formula>
    </cfRule>
    <cfRule type="cellIs" dxfId="105" priority="100" operator="equal">
      <formula>34</formula>
    </cfRule>
    <cfRule type="cellIs" dxfId="104" priority="99" stopIfTrue="1" operator="equal">
      <formula>35</formula>
    </cfRule>
    <cfRule type="cellIs" dxfId="103" priority="98" operator="equal">
      <formula>36</formula>
    </cfRule>
    <cfRule type="cellIs" dxfId="102" priority="97" stopIfTrue="1" operator="equal">
      <formula>37</formula>
    </cfRule>
    <cfRule type="cellIs" dxfId="101" priority="96" operator="equal">
      <formula>38</formula>
    </cfRule>
    <cfRule type="cellIs" dxfId="100" priority="95" stopIfTrue="1" operator="equal">
      <formula>39</formula>
    </cfRule>
    <cfRule type="cellIs" dxfId="99" priority="94" operator="equal">
      <formula>40</formula>
    </cfRule>
    <cfRule type="cellIs" dxfId="98" priority="93" stopIfTrue="1" operator="equal">
      <formula>1</formula>
    </cfRule>
    <cfRule type="expression" dxfId="97" priority="92" stopIfTrue="1">
      <formula>($Z$40+$Z$41-1)*$Z$42&gt;200</formula>
    </cfRule>
    <cfRule type="expression" dxfId="96" priority="91" stopIfTrue="1">
      <formula>$Z$40&gt;40</formula>
    </cfRule>
    <cfRule type="cellIs" dxfId="95" priority="90" stopIfTrue="1" operator="equal">
      <formula>2</formula>
    </cfRule>
    <cfRule type="cellIs" dxfId="94" priority="89" stopIfTrue="1" operator="equal">
      <formula>3</formula>
    </cfRule>
    <cfRule type="cellIs" dxfId="93" priority="88" operator="equal">
      <formula>4</formula>
    </cfRule>
    <cfRule type="cellIs" dxfId="92" priority="87" operator="equal">
      <formula>5</formula>
    </cfRule>
    <cfRule type="cellIs" dxfId="91" priority="86" operator="equal">
      <formula>6</formula>
    </cfRule>
    <cfRule type="cellIs" dxfId="90" priority="85" operator="equal">
      <formula>7</formula>
    </cfRule>
    <cfRule type="cellIs" dxfId="89" priority="84" operator="equal">
      <formula>8</formula>
    </cfRule>
    <cfRule type="cellIs" dxfId="88" priority="83" operator="equal">
      <formula>9</formula>
    </cfRule>
    <cfRule type="cellIs" dxfId="87" priority="82" operator="equal">
      <formula>10</formula>
    </cfRule>
    <cfRule type="cellIs" dxfId="86" priority="81" operator="equal">
      <formula>11</formula>
    </cfRule>
    <cfRule type="cellIs" dxfId="85" priority="80" operator="equal">
      <formula>12</formula>
    </cfRule>
    <cfRule type="cellIs" dxfId="84" priority="79" operator="equal">
      <formula>13</formula>
    </cfRule>
    <cfRule type="cellIs" dxfId="83" priority="78" operator="equal">
      <formula>14</formula>
    </cfRule>
    <cfRule type="cellIs" dxfId="82" priority="77" operator="equal">
      <formula>15</formula>
    </cfRule>
    <cfRule type="cellIs" dxfId="81" priority="76" operator="equal">
      <formula>16</formula>
    </cfRule>
    <cfRule type="cellIs" dxfId="80" priority="75" operator="equal">
      <formula>17</formula>
    </cfRule>
    <cfRule type="cellIs" dxfId="79" priority="74" operator="equal">
      <formula>18</formula>
    </cfRule>
    <cfRule type="cellIs" dxfId="78" priority="73" operator="equal">
      <formula>19</formula>
    </cfRule>
    <cfRule type="cellIs" dxfId="77" priority="72" operator="equal">
      <formula>20</formula>
    </cfRule>
    <cfRule type="cellIs" dxfId="76" priority="71" operator="equal">
      <formula>21</formula>
    </cfRule>
    <cfRule type="cellIs" dxfId="75" priority="70" operator="equal">
      <formula>22</formula>
    </cfRule>
    <cfRule type="cellIs" dxfId="74" priority="138" stopIfTrue="1" operator="equal">
      <formula>37</formula>
    </cfRule>
    <cfRule type="cellIs" dxfId="73" priority="68" operator="equal">
      <formula>24</formula>
    </cfRule>
    <cfRule type="cellIs" dxfId="72" priority="67" operator="equal">
      <formula>25</formula>
    </cfRule>
    <cfRule type="cellIs" dxfId="71" priority="66" operator="equal">
      <formula>26</formula>
    </cfRule>
    <cfRule type="cellIs" dxfId="70" priority="65" operator="equal">
      <formula>27</formula>
    </cfRule>
    <cfRule type="cellIs" dxfId="69" priority="64" operator="equal">
      <formula>28</formula>
    </cfRule>
    <cfRule type="cellIs" dxfId="68" priority="63" operator="equal">
      <formula>29</formula>
    </cfRule>
    <cfRule type="cellIs" dxfId="67" priority="62" operator="equal">
      <formula>30</formula>
    </cfRule>
    <cfRule type="expression" dxfId="66" priority="61" stopIfTrue="1">
      <formula>$D$13=""</formula>
    </cfRule>
    <cfRule type="cellIs" dxfId="65" priority="60" stopIfTrue="1" operator="equal">
      <formula>31</formula>
    </cfRule>
    <cfRule type="cellIs" dxfId="64" priority="59" operator="equal">
      <formula>32</formula>
    </cfRule>
    <cfRule type="cellIs" dxfId="63" priority="58" stopIfTrue="1" operator="equal">
      <formula>33</formula>
    </cfRule>
    <cfRule type="cellIs" dxfId="62" priority="57" stopIfTrue="1" operator="equal">
      <formula>34</formula>
    </cfRule>
    <cfRule type="cellIs" dxfId="61" priority="56" stopIfTrue="1" operator="equal">
      <formula>35</formula>
    </cfRule>
    <cfRule type="cellIs" dxfId="60" priority="55" operator="equal">
      <formula>36</formula>
    </cfRule>
    <cfRule type="cellIs" dxfId="59" priority="54" stopIfTrue="1" operator="equal">
      <formula>37</formula>
    </cfRule>
    <cfRule type="cellIs" dxfId="58" priority="53" operator="equal">
      <formula>38</formula>
    </cfRule>
    <cfRule type="cellIs" dxfId="57" priority="52" operator="equal">
      <formula>39</formula>
    </cfRule>
    <cfRule type="cellIs" dxfId="56" priority="51" stopIfTrue="1" operator="equal">
      <formula>40</formula>
    </cfRule>
    <cfRule type="cellIs" dxfId="55" priority="140" stopIfTrue="1" operator="equal">
      <formula>35</formula>
    </cfRule>
    <cfRule type="cellIs" dxfId="54" priority="50" operator="equal">
      <formula>1</formula>
    </cfRule>
    <cfRule type="cellIs" dxfId="53" priority="49" stopIfTrue="1" operator="equal">
      <formula>2</formula>
    </cfRule>
    <cfRule type="cellIs" dxfId="52" priority="48" stopIfTrue="1" operator="equal">
      <formula>3</formula>
    </cfRule>
    <cfRule type="cellIs" dxfId="51" priority="47" operator="equal">
      <formula>4</formula>
    </cfRule>
    <cfRule type="cellIs" dxfId="50" priority="46" stopIfTrue="1" operator="equal">
      <formula>5</formula>
    </cfRule>
    <cfRule type="cellIs" dxfId="49" priority="45" stopIfTrue="1" operator="equal">
      <formula>6</formula>
    </cfRule>
    <cfRule type="cellIs" dxfId="48" priority="44" stopIfTrue="1" operator="equal">
      <formula>7</formula>
    </cfRule>
    <cfRule type="cellIs" dxfId="47" priority="43" operator="equal">
      <formula>8</formula>
    </cfRule>
    <cfRule type="cellIs" dxfId="46" priority="42" operator="equal">
      <formula>9</formula>
    </cfRule>
    <cfRule type="cellIs" dxfId="45" priority="41" operator="equal">
      <formula>10</formula>
    </cfRule>
    <cfRule type="cellIs" dxfId="44" priority="40" operator="equal">
      <formula>11</formula>
    </cfRule>
    <cfRule type="cellIs" dxfId="43" priority="39" operator="equal">
      <formula>12</formula>
    </cfRule>
    <cfRule type="cellIs" dxfId="42" priority="38" operator="equal">
      <formula>13</formula>
    </cfRule>
    <cfRule type="cellIs" dxfId="41" priority="37" operator="equal">
      <formula>14</formula>
    </cfRule>
    <cfRule type="cellIs" dxfId="40" priority="36" operator="equal">
      <formula>15</formula>
    </cfRule>
    <cfRule type="cellIs" dxfId="39" priority="35" operator="equal">
      <formula>16</formula>
    </cfRule>
    <cfRule type="cellIs" dxfId="38" priority="34" operator="equal">
      <formula>17</formula>
    </cfRule>
    <cfRule type="cellIs" dxfId="37" priority="33" operator="equal">
      <formula>18</formula>
    </cfRule>
    <cfRule type="cellIs" dxfId="36" priority="32" operator="equal">
      <formula>19</formula>
    </cfRule>
    <cfRule type="cellIs" dxfId="35" priority="31" operator="equal">
      <formula>20</formula>
    </cfRule>
    <cfRule type="cellIs" dxfId="34" priority="30" operator="equal">
      <formula>21</formula>
    </cfRule>
    <cfRule type="cellIs" dxfId="33" priority="29" operator="equal">
      <formula>22</formula>
    </cfRule>
    <cfRule type="cellIs" dxfId="32" priority="28" operator="equal">
      <formula>23</formula>
    </cfRule>
    <cfRule type="cellIs" dxfId="31" priority="27" operator="equal">
      <formula>24</formula>
    </cfRule>
    <cfRule type="cellIs" dxfId="30" priority="26" operator="equal">
      <formula>25</formula>
    </cfRule>
    <cfRule type="cellIs" dxfId="29" priority="25" operator="equal">
      <formula>26</formula>
    </cfRule>
    <cfRule type="cellIs" dxfId="28" priority="24" operator="equal">
      <formula>27</formula>
    </cfRule>
    <cfRule type="cellIs" dxfId="27" priority="23" operator="equal">
      <formula>28</formula>
    </cfRule>
    <cfRule type="cellIs" dxfId="26" priority="22" operator="equal">
      <formula>29</formula>
    </cfRule>
    <cfRule type="cellIs" dxfId="25" priority="21" operator="equal">
      <formula>30</formula>
    </cfRule>
    <cfRule type="cellIs" dxfId="24" priority="20" stopIfTrue="1" operator="equal">
      <formula>31</formula>
    </cfRule>
    <cfRule type="cellIs" dxfId="23" priority="19" operator="equal">
      <formula>32</formula>
    </cfRule>
    <cfRule type="cellIs" dxfId="22" priority="18" stopIfTrue="1" operator="equal">
      <formula>33</formula>
    </cfRule>
    <cfRule type="cellIs" dxfId="21" priority="17" operator="equal">
      <formula>34</formula>
    </cfRule>
    <cfRule type="cellIs" dxfId="20" priority="16" stopIfTrue="1" operator="equal">
      <formula>35</formula>
    </cfRule>
    <cfRule type="cellIs" dxfId="19" priority="15" operator="equal">
      <formula>36</formula>
    </cfRule>
    <cfRule type="cellIs" dxfId="18" priority="14" stopIfTrue="1" operator="equal">
      <formula>37</formula>
    </cfRule>
    <cfRule type="cellIs" dxfId="17" priority="13" operator="equal">
      <formula>38</formula>
    </cfRule>
    <cfRule type="cellIs" dxfId="16" priority="12" stopIfTrue="1" operator="equal">
      <formula>39</formula>
    </cfRule>
    <cfRule type="cellIs" dxfId="15" priority="11" operator="equal">
      <formula>40</formula>
    </cfRule>
    <cfRule type="cellIs" dxfId="14" priority="10" stopIfTrue="1" operator="equal">
      <formula>41</formula>
    </cfRule>
    <cfRule type="cellIs" dxfId="13" priority="9" operator="equal">
      <formula>42</formula>
    </cfRule>
    <cfRule type="cellIs" dxfId="12" priority="8" operator="equal">
      <formula>43</formula>
    </cfRule>
    <cfRule type="cellIs" dxfId="11" priority="7" stopIfTrue="1" operator="equal">
      <formula>44</formula>
    </cfRule>
    <cfRule type="cellIs" dxfId="10" priority="6" operator="equal">
      <formula>45</formula>
    </cfRule>
    <cfRule type="cellIs" dxfId="9" priority="5" stopIfTrue="1" operator="equal">
      <formula>46</formula>
    </cfRule>
    <cfRule type="cellIs" dxfId="8" priority="4" operator="equal">
      <formula>47</formula>
    </cfRule>
    <cfRule type="cellIs" dxfId="7" priority="3" stopIfTrue="1" operator="equal">
      <formula>48</formula>
    </cfRule>
    <cfRule type="cellIs" dxfId="6" priority="2" operator="equal">
      <formula>49</formula>
    </cfRule>
    <cfRule type="cellIs" dxfId="5" priority="69" operator="equal">
      <formula>23</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6459" r:id="rId4" name="Option Button 683">
              <controlPr locked="0" defaultSize="0" autoFill="0" autoLine="0" autoPict="0">
                <anchor>
                  <from>
                    <xdr:col>11</xdr:col>
                    <xdr:colOff>50800</xdr:colOff>
                    <xdr:row>19</xdr:row>
                    <xdr:rowOff>0</xdr:rowOff>
                  </from>
                  <to>
                    <xdr:col>11</xdr:col>
                    <xdr:colOff>292100</xdr:colOff>
                    <xdr:row>20</xdr:row>
                    <xdr:rowOff>25400</xdr:rowOff>
                  </to>
                </anchor>
              </controlPr>
            </control>
          </mc:Choice>
        </mc:AlternateContent>
        <mc:AlternateContent xmlns:mc="http://schemas.openxmlformats.org/markup-compatibility/2006">
          <mc:Choice Requires="x14">
            <control shapeId="76561" r:id="rId5" name="Option Button 2">
              <controlPr locked="0" defaultSize="0" autoFill="0" autoLine="0" autoPict="0">
                <anchor>
                  <from>
                    <xdr:col>11</xdr:col>
                    <xdr:colOff>50800</xdr:colOff>
                    <xdr:row>20</xdr:row>
                    <xdr:rowOff>0</xdr:rowOff>
                  </from>
                  <to>
                    <xdr:col>11</xdr:col>
                    <xdr:colOff>292100</xdr:colOff>
                    <xdr:row>21</xdr:row>
                    <xdr:rowOff>0</xdr:rowOff>
                  </to>
                </anchor>
              </controlPr>
            </control>
          </mc:Choice>
        </mc:AlternateContent>
        <mc:AlternateContent xmlns:mc="http://schemas.openxmlformats.org/markup-compatibility/2006">
          <mc:Choice Requires="x14">
            <control shapeId="76562" r:id="rId6" name="Option Button 786">
              <controlPr locked="0" defaultSize="0" autoFill="0" autoLine="0" autoPict="0">
                <anchor>
                  <from>
                    <xdr:col>11</xdr:col>
                    <xdr:colOff>50800</xdr:colOff>
                    <xdr:row>20</xdr:row>
                    <xdr:rowOff>152400</xdr:rowOff>
                  </from>
                  <to>
                    <xdr:col>11</xdr:col>
                    <xdr:colOff>292100</xdr:colOff>
                    <xdr:row>22</xdr:row>
                    <xdr:rowOff>0</xdr:rowOff>
                  </to>
                </anchor>
              </controlPr>
            </control>
          </mc:Choice>
        </mc:AlternateContent>
        <mc:AlternateContent xmlns:mc="http://schemas.openxmlformats.org/markup-compatibility/2006">
          <mc:Choice Requires="x14">
            <control shapeId="76569" r:id="rId7" name="Option Button 793">
              <controlPr locked="0" defaultSize="0" autoFill="0" autoLine="0" autoPict="0">
                <anchor>
                  <from>
                    <xdr:col>11</xdr:col>
                    <xdr:colOff>50800</xdr:colOff>
                    <xdr:row>22</xdr:row>
                    <xdr:rowOff>0</xdr:rowOff>
                  </from>
                  <to>
                    <xdr:col>11</xdr:col>
                    <xdr:colOff>292100</xdr:colOff>
                    <xdr:row>23</xdr:row>
                    <xdr:rowOff>0</xdr:rowOff>
                  </to>
                </anchor>
              </controlPr>
            </control>
          </mc:Choice>
        </mc:AlternateContent>
        <mc:AlternateContent xmlns:mc="http://schemas.openxmlformats.org/markup-compatibility/2006">
          <mc:Choice Requires="x14">
            <control shapeId="76570" r:id="rId8" name="Option Button 794">
              <controlPr locked="0" defaultSize="0" autoFill="0" autoLine="0" autoPict="0">
                <anchor>
                  <from>
                    <xdr:col>11</xdr:col>
                    <xdr:colOff>50800</xdr:colOff>
                    <xdr:row>22</xdr:row>
                    <xdr:rowOff>152400</xdr:rowOff>
                  </from>
                  <to>
                    <xdr:col>11</xdr:col>
                    <xdr:colOff>292100</xdr:colOff>
                    <xdr:row>24</xdr:row>
                    <xdr:rowOff>0</xdr:rowOff>
                  </to>
                </anchor>
              </controlPr>
            </control>
          </mc:Choice>
        </mc:AlternateContent>
        <mc:AlternateContent xmlns:mc="http://schemas.openxmlformats.org/markup-compatibility/2006">
          <mc:Choice Requires="x14">
            <control shapeId="76573" r:id="rId9" name="Option Button 797">
              <controlPr locked="0" defaultSize="0" autoFill="0" autoLine="0" autoPict="0">
                <anchor>
                  <from>
                    <xdr:col>11</xdr:col>
                    <xdr:colOff>50800</xdr:colOff>
                    <xdr:row>23</xdr:row>
                    <xdr:rowOff>152400</xdr:rowOff>
                  </from>
                  <to>
                    <xdr:col>11</xdr:col>
                    <xdr:colOff>292100</xdr:colOff>
                    <xdr:row>24</xdr:row>
                    <xdr:rowOff>165100</xdr:rowOff>
                  </to>
                </anchor>
              </controlPr>
            </control>
          </mc:Choice>
        </mc:AlternateContent>
        <mc:AlternateContent xmlns:mc="http://schemas.openxmlformats.org/markup-compatibility/2006">
          <mc:Choice Requires="x14">
            <control shapeId="76574" r:id="rId10" name="Option Button 798">
              <controlPr locked="0" defaultSize="0" autoFill="0" autoLine="0" autoPict="0">
                <anchor>
                  <from>
                    <xdr:col>11</xdr:col>
                    <xdr:colOff>50800</xdr:colOff>
                    <xdr:row>24</xdr:row>
                    <xdr:rowOff>152400</xdr:rowOff>
                  </from>
                  <to>
                    <xdr:col>11</xdr:col>
                    <xdr:colOff>292100</xdr:colOff>
                    <xdr:row>26</xdr:row>
                    <xdr:rowOff>0</xdr:rowOff>
                  </to>
                </anchor>
              </controlPr>
            </control>
          </mc:Choice>
        </mc:AlternateContent>
        <mc:AlternateContent xmlns:mc="http://schemas.openxmlformats.org/markup-compatibility/2006">
          <mc:Choice Requires="x14">
            <control shapeId="76575" r:id="rId11" name="Option Button 799">
              <controlPr locked="0" defaultSize="0" autoFill="0" autoLine="0" autoPict="0">
                <anchor>
                  <from>
                    <xdr:col>11</xdr:col>
                    <xdr:colOff>50800</xdr:colOff>
                    <xdr:row>25</xdr:row>
                    <xdr:rowOff>152400</xdr:rowOff>
                  </from>
                  <to>
                    <xdr:col>11</xdr:col>
                    <xdr:colOff>292100</xdr:colOff>
                    <xdr:row>27</xdr:row>
                    <xdr:rowOff>0</xdr:rowOff>
                  </to>
                </anchor>
              </controlPr>
            </control>
          </mc:Choice>
        </mc:AlternateContent>
        <mc:AlternateContent xmlns:mc="http://schemas.openxmlformats.org/markup-compatibility/2006">
          <mc:Choice Requires="x14">
            <control shapeId="76576" r:id="rId12" name="Option Button 800">
              <controlPr locked="0" defaultSize="0" autoFill="0" autoLine="0" autoPict="0">
                <anchor>
                  <from>
                    <xdr:col>11</xdr:col>
                    <xdr:colOff>50800</xdr:colOff>
                    <xdr:row>26</xdr:row>
                    <xdr:rowOff>152400</xdr:rowOff>
                  </from>
                  <to>
                    <xdr:col>11</xdr:col>
                    <xdr:colOff>292100</xdr:colOff>
                    <xdr:row>28</xdr:row>
                    <xdr:rowOff>0</xdr:rowOff>
                  </to>
                </anchor>
              </controlPr>
            </control>
          </mc:Choice>
        </mc:AlternateContent>
        <mc:AlternateContent xmlns:mc="http://schemas.openxmlformats.org/markup-compatibility/2006">
          <mc:Choice Requires="x14">
            <control shapeId="76577" r:id="rId13" name="Option Button 801">
              <controlPr locked="0" defaultSize="0" autoFill="0" autoLine="0" autoPict="0">
                <anchor>
                  <from>
                    <xdr:col>11</xdr:col>
                    <xdr:colOff>50800</xdr:colOff>
                    <xdr:row>27</xdr:row>
                    <xdr:rowOff>165100</xdr:rowOff>
                  </from>
                  <to>
                    <xdr:col>11</xdr:col>
                    <xdr:colOff>292100</xdr:colOff>
                    <xdr:row>29</xdr:row>
                    <xdr:rowOff>12700</xdr:rowOff>
                  </to>
                </anchor>
              </controlPr>
            </control>
          </mc:Choice>
        </mc:AlternateContent>
        <mc:AlternateContent xmlns:mc="http://schemas.openxmlformats.org/markup-compatibility/2006">
          <mc:Choice Requires="x14">
            <control shapeId="76578" r:id="rId14" name="Option Button 802">
              <controlPr locked="0" defaultSize="0" autoFill="0" autoLine="0" autoPict="0">
                <anchor>
                  <from>
                    <xdr:col>11</xdr:col>
                    <xdr:colOff>50800</xdr:colOff>
                    <xdr:row>28</xdr:row>
                    <xdr:rowOff>152400</xdr:rowOff>
                  </from>
                  <to>
                    <xdr:col>11</xdr:col>
                    <xdr:colOff>292100</xdr:colOff>
                    <xdr:row>30</xdr:row>
                    <xdr:rowOff>12700</xdr:rowOff>
                  </to>
                </anchor>
              </controlPr>
            </control>
          </mc:Choice>
        </mc:AlternateContent>
        <mc:AlternateContent xmlns:mc="http://schemas.openxmlformats.org/markup-compatibility/2006">
          <mc:Choice Requires="x14">
            <control shapeId="76579" r:id="rId15" name="Option Button 803">
              <controlPr locked="0" defaultSize="0" autoFill="0" autoLine="0" autoPict="0">
                <anchor>
                  <from>
                    <xdr:col>11</xdr:col>
                    <xdr:colOff>50800</xdr:colOff>
                    <xdr:row>29</xdr:row>
                    <xdr:rowOff>165100</xdr:rowOff>
                  </from>
                  <to>
                    <xdr:col>11</xdr:col>
                    <xdr:colOff>292100</xdr:colOff>
                    <xdr:row>31</xdr:row>
                    <xdr:rowOff>12700</xdr:rowOff>
                  </to>
                </anchor>
              </controlPr>
            </control>
          </mc:Choice>
        </mc:AlternateContent>
        <mc:AlternateContent xmlns:mc="http://schemas.openxmlformats.org/markup-compatibility/2006">
          <mc:Choice Requires="x14">
            <control shapeId="76580" r:id="rId16" name="Option Button 804">
              <controlPr locked="0" defaultSize="0" autoFill="0" autoLine="0" autoPict="0">
                <anchor>
                  <from>
                    <xdr:col>11</xdr:col>
                    <xdr:colOff>50800</xdr:colOff>
                    <xdr:row>30</xdr:row>
                    <xdr:rowOff>152400</xdr:rowOff>
                  </from>
                  <to>
                    <xdr:col>11</xdr:col>
                    <xdr:colOff>292100</xdr:colOff>
                    <xdr:row>32</xdr:row>
                    <xdr:rowOff>12700</xdr:rowOff>
                  </to>
                </anchor>
              </controlPr>
            </control>
          </mc:Choice>
        </mc:AlternateContent>
        <mc:AlternateContent xmlns:mc="http://schemas.openxmlformats.org/markup-compatibility/2006">
          <mc:Choice Requires="x14">
            <control shapeId="76581" r:id="rId17" name="Option Button 805">
              <controlPr locked="0" defaultSize="0" autoFill="0" autoLine="0" autoPict="0">
                <anchor>
                  <from>
                    <xdr:col>11</xdr:col>
                    <xdr:colOff>50800</xdr:colOff>
                    <xdr:row>31</xdr:row>
                    <xdr:rowOff>152400</xdr:rowOff>
                  </from>
                  <to>
                    <xdr:col>11</xdr:col>
                    <xdr:colOff>292100</xdr:colOff>
                    <xdr:row>33</xdr:row>
                    <xdr:rowOff>0</xdr:rowOff>
                  </to>
                </anchor>
              </controlPr>
            </control>
          </mc:Choice>
        </mc:AlternateContent>
        <mc:AlternateContent xmlns:mc="http://schemas.openxmlformats.org/markup-compatibility/2006">
          <mc:Choice Requires="x14">
            <control shapeId="76582" r:id="rId18" name="Option Button 806">
              <controlPr locked="0" defaultSize="0" autoFill="0" autoLine="0" autoPict="0">
                <anchor>
                  <from>
                    <xdr:col>11</xdr:col>
                    <xdr:colOff>50800</xdr:colOff>
                    <xdr:row>32</xdr:row>
                    <xdr:rowOff>152400</xdr:rowOff>
                  </from>
                  <to>
                    <xdr:col>11</xdr:col>
                    <xdr:colOff>292100</xdr:colOff>
                    <xdr:row>34</xdr:row>
                    <xdr:rowOff>0</xdr:rowOff>
                  </to>
                </anchor>
              </controlPr>
            </control>
          </mc:Choice>
        </mc:AlternateContent>
        <mc:AlternateContent xmlns:mc="http://schemas.openxmlformats.org/markup-compatibility/2006">
          <mc:Choice Requires="x14">
            <control shapeId="76583" r:id="rId19" name="Option Button 807">
              <controlPr locked="0" defaultSize="0" autoFill="0" autoLine="0" autoPict="0">
                <anchor>
                  <from>
                    <xdr:col>11</xdr:col>
                    <xdr:colOff>50800</xdr:colOff>
                    <xdr:row>33</xdr:row>
                    <xdr:rowOff>152400</xdr:rowOff>
                  </from>
                  <to>
                    <xdr:col>11</xdr:col>
                    <xdr:colOff>292100</xdr:colOff>
                    <xdr:row>35</xdr:row>
                    <xdr:rowOff>0</xdr:rowOff>
                  </to>
                </anchor>
              </controlPr>
            </control>
          </mc:Choice>
        </mc:AlternateContent>
        <mc:AlternateContent xmlns:mc="http://schemas.openxmlformats.org/markup-compatibility/2006">
          <mc:Choice Requires="x14">
            <control shapeId="76584" r:id="rId20" name="Option Button 808">
              <controlPr locked="0" defaultSize="0" autoFill="0" autoLine="0" autoPict="0">
                <anchor>
                  <from>
                    <xdr:col>11</xdr:col>
                    <xdr:colOff>50800</xdr:colOff>
                    <xdr:row>34</xdr:row>
                    <xdr:rowOff>152400</xdr:rowOff>
                  </from>
                  <to>
                    <xdr:col>11</xdr:col>
                    <xdr:colOff>292100</xdr:colOff>
                    <xdr:row>36</xdr:row>
                    <xdr:rowOff>0</xdr:rowOff>
                  </to>
                </anchor>
              </controlPr>
            </control>
          </mc:Choice>
        </mc:AlternateContent>
        <mc:AlternateContent xmlns:mc="http://schemas.openxmlformats.org/markup-compatibility/2006">
          <mc:Choice Requires="x14">
            <control shapeId="76587" r:id="rId21" name="Option Button 811">
              <controlPr locked="0" defaultSize="0" autoFill="0" autoLine="0" autoPict="0">
                <anchor>
                  <from>
                    <xdr:col>11</xdr:col>
                    <xdr:colOff>50800</xdr:colOff>
                    <xdr:row>35</xdr:row>
                    <xdr:rowOff>152400</xdr:rowOff>
                  </from>
                  <to>
                    <xdr:col>11</xdr:col>
                    <xdr:colOff>292100</xdr:colOff>
                    <xdr:row>37</xdr:row>
                    <xdr:rowOff>0</xdr:rowOff>
                  </to>
                </anchor>
              </controlPr>
            </control>
          </mc:Choice>
        </mc:AlternateContent>
        <mc:AlternateContent xmlns:mc="http://schemas.openxmlformats.org/markup-compatibility/2006">
          <mc:Choice Requires="x14">
            <control shapeId="76588" r:id="rId22" name="Option Button 812">
              <controlPr locked="0" defaultSize="0" autoFill="0" autoLine="0" autoPict="0">
                <anchor>
                  <from>
                    <xdr:col>11</xdr:col>
                    <xdr:colOff>50800</xdr:colOff>
                    <xdr:row>36</xdr:row>
                    <xdr:rowOff>152400</xdr:rowOff>
                  </from>
                  <to>
                    <xdr:col>11</xdr:col>
                    <xdr:colOff>292100</xdr:colOff>
                    <xdr:row>38</xdr:row>
                    <xdr:rowOff>0</xdr:rowOff>
                  </to>
                </anchor>
              </controlPr>
            </control>
          </mc:Choice>
        </mc:AlternateContent>
        <mc:AlternateContent xmlns:mc="http://schemas.openxmlformats.org/markup-compatibility/2006">
          <mc:Choice Requires="x14">
            <control shapeId="76589" r:id="rId23" name="Option Button 813">
              <controlPr locked="0" defaultSize="0" autoFill="0" autoLine="0" autoPict="0">
                <anchor>
                  <from>
                    <xdr:col>11</xdr:col>
                    <xdr:colOff>50800</xdr:colOff>
                    <xdr:row>37</xdr:row>
                    <xdr:rowOff>152400</xdr:rowOff>
                  </from>
                  <to>
                    <xdr:col>11</xdr:col>
                    <xdr:colOff>292100</xdr:colOff>
                    <xdr:row>39</xdr:row>
                    <xdr:rowOff>0</xdr:rowOff>
                  </to>
                </anchor>
              </controlPr>
            </control>
          </mc:Choice>
        </mc:AlternateContent>
        <mc:AlternateContent xmlns:mc="http://schemas.openxmlformats.org/markup-compatibility/2006">
          <mc:Choice Requires="x14">
            <control shapeId="76590" r:id="rId24" name="Option Button 814">
              <controlPr locked="0" defaultSize="0" autoFill="0" autoLine="0" autoPict="0">
                <anchor>
                  <from>
                    <xdr:col>11</xdr:col>
                    <xdr:colOff>50800</xdr:colOff>
                    <xdr:row>38</xdr:row>
                    <xdr:rowOff>152400</xdr:rowOff>
                  </from>
                  <to>
                    <xdr:col>11</xdr:col>
                    <xdr:colOff>292100</xdr:colOff>
                    <xdr:row>40</xdr:row>
                    <xdr:rowOff>0</xdr:rowOff>
                  </to>
                </anchor>
              </controlPr>
            </control>
          </mc:Choice>
        </mc:AlternateContent>
        <mc:AlternateContent xmlns:mc="http://schemas.openxmlformats.org/markup-compatibility/2006">
          <mc:Choice Requires="x14">
            <control shapeId="76591" r:id="rId25" name="Option Button 815">
              <controlPr locked="0" defaultSize="0" autoFill="0" autoLine="0" autoPict="0">
                <anchor>
                  <from>
                    <xdr:col>11</xdr:col>
                    <xdr:colOff>50800</xdr:colOff>
                    <xdr:row>39</xdr:row>
                    <xdr:rowOff>152400</xdr:rowOff>
                  </from>
                  <to>
                    <xdr:col>11</xdr:col>
                    <xdr:colOff>292100</xdr:colOff>
                    <xdr:row>40</xdr:row>
                    <xdr:rowOff>165100</xdr:rowOff>
                  </to>
                </anchor>
              </controlPr>
            </control>
          </mc:Choice>
        </mc:AlternateContent>
        <mc:AlternateContent xmlns:mc="http://schemas.openxmlformats.org/markup-compatibility/2006">
          <mc:Choice Requires="x14">
            <control shapeId="76592" r:id="rId26" name="Option Button 816">
              <controlPr locked="0" defaultSize="0" autoFill="0" autoLine="0" autoPict="0">
                <anchor>
                  <from>
                    <xdr:col>11</xdr:col>
                    <xdr:colOff>50800</xdr:colOff>
                    <xdr:row>40</xdr:row>
                    <xdr:rowOff>139700</xdr:rowOff>
                  </from>
                  <to>
                    <xdr:col>11</xdr:col>
                    <xdr:colOff>292100</xdr:colOff>
                    <xdr:row>41</xdr:row>
                    <xdr:rowOff>165100</xdr:rowOff>
                  </to>
                </anchor>
              </controlPr>
            </control>
          </mc:Choice>
        </mc:AlternateContent>
        <mc:AlternateContent xmlns:mc="http://schemas.openxmlformats.org/markup-compatibility/2006">
          <mc:Choice Requires="x14">
            <control shapeId="76593" r:id="rId27" name="Option Button 817">
              <controlPr defaultSize="0" autoFill="0" autoLine="0" autoPict="0">
                <anchor moveWithCells="1">
                  <from>
                    <xdr:col>11</xdr:col>
                    <xdr:colOff>50800</xdr:colOff>
                    <xdr:row>41</xdr:row>
                    <xdr:rowOff>139700</xdr:rowOff>
                  </from>
                  <to>
                    <xdr:col>11</xdr:col>
                    <xdr:colOff>292100</xdr:colOff>
                    <xdr:row>42</xdr:row>
                    <xdr:rowOff>152400</xdr:rowOff>
                  </to>
                </anchor>
              </controlPr>
            </control>
          </mc:Choice>
        </mc:AlternateContent>
        <mc:AlternateContent xmlns:mc="http://schemas.openxmlformats.org/markup-compatibility/2006">
          <mc:Choice Requires="x14">
            <control shapeId="76594" r:id="rId28" name="Option Button 818">
              <controlPr defaultSize="0" autoFill="0" autoLine="0" autoPict="0">
                <anchor moveWithCells="1">
                  <from>
                    <xdr:col>11</xdr:col>
                    <xdr:colOff>50800</xdr:colOff>
                    <xdr:row>42</xdr:row>
                    <xdr:rowOff>139700</xdr:rowOff>
                  </from>
                  <to>
                    <xdr:col>11</xdr:col>
                    <xdr:colOff>292100</xdr:colOff>
                    <xdr:row>43</xdr:row>
                    <xdr:rowOff>152400</xdr:rowOff>
                  </to>
                </anchor>
              </controlPr>
            </control>
          </mc:Choice>
        </mc:AlternateContent>
        <mc:AlternateContent xmlns:mc="http://schemas.openxmlformats.org/markup-compatibility/2006">
          <mc:Choice Requires="x14">
            <control shapeId="76595" r:id="rId29" name="Option Button 819">
              <controlPr defaultSize="0" autoFill="0" autoLine="0" autoPict="0">
                <anchor moveWithCells="1">
                  <from>
                    <xdr:col>11</xdr:col>
                    <xdr:colOff>50800</xdr:colOff>
                    <xdr:row>43</xdr:row>
                    <xdr:rowOff>152400</xdr:rowOff>
                  </from>
                  <to>
                    <xdr:col>11</xdr:col>
                    <xdr:colOff>292100</xdr:colOff>
                    <xdr:row>44</xdr:row>
                    <xdr:rowOff>165100</xdr:rowOff>
                  </to>
                </anchor>
              </controlPr>
            </control>
          </mc:Choice>
        </mc:AlternateContent>
        <mc:AlternateContent xmlns:mc="http://schemas.openxmlformats.org/markup-compatibility/2006">
          <mc:Choice Requires="x14">
            <control shapeId="76596" r:id="rId30" name="Option Button 820">
              <controlPr defaultSize="0" autoFill="0" autoLine="0" autoPict="0">
                <anchor moveWithCells="1">
                  <from>
                    <xdr:col>11</xdr:col>
                    <xdr:colOff>50800</xdr:colOff>
                    <xdr:row>44</xdr:row>
                    <xdr:rowOff>139700</xdr:rowOff>
                  </from>
                  <to>
                    <xdr:col>11</xdr:col>
                    <xdr:colOff>292100</xdr:colOff>
                    <xdr:row>45</xdr:row>
                    <xdr:rowOff>165100</xdr:rowOff>
                  </to>
                </anchor>
              </controlPr>
            </control>
          </mc:Choice>
        </mc:AlternateContent>
        <mc:AlternateContent xmlns:mc="http://schemas.openxmlformats.org/markup-compatibility/2006">
          <mc:Choice Requires="x14">
            <control shapeId="76597" r:id="rId31" name="Option Button 821">
              <controlPr defaultSize="0" autoFill="0" autoLine="0" autoPict="0">
                <anchor moveWithCells="1">
                  <from>
                    <xdr:col>11</xdr:col>
                    <xdr:colOff>50800</xdr:colOff>
                    <xdr:row>45</xdr:row>
                    <xdr:rowOff>152400</xdr:rowOff>
                  </from>
                  <to>
                    <xdr:col>11</xdr:col>
                    <xdr:colOff>292100</xdr:colOff>
                    <xdr:row>46</xdr:row>
                    <xdr:rowOff>165100</xdr:rowOff>
                  </to>
                </anchor>
              </controlPr>
            </control>
          </mc:Choice>
        </mc:AlternateContent>
        <mc:AlternateContent xmlns:mc="http://schemas.openxmlformats.org/markup-compatibility/2006">
          <mc:Choice Requires="x14">
            <control shapeId="76598" r:id="rId32" name="Option Button 822">
              <controlPr defaultSize="0" autoFill="0" autoLine="0" autoPict="0">
                <anchor moveWithCells="1">
                  <from>
                    <xdr:col>11</xdr:col>
                    <xdr:colOff>50800</xdr:colOff>
                    <xdr:row>46</xdr:row>
                    <xdr:rowOff>139700</xdr:rowOff>
                  </from>
                  <to>
                    <xdr:col>11</xdr:col>
                    <xdr:colOff>292100</xdr:colOff>
                    <xdr:row>47</xdr:row>
                    <xdr:rowOff>165100</xdr:rowOff>
                  </to>
                </anchor>
              </controlPr>
            </control>
          </mc:Choice>
        </mc:AlternateContent>
        <mc:AlternateContent xmlns:mc="http://schemas.openxmlformats.org/markup-compatibility/2006">
          <mc:Choice Requires="x14">
            <control shapeId="76599" r:id="rId33" name="Option Button 823">
              <controlPr locked="0" defaultSize="0" autoFill="0" autoLine="0" autoPict="0">
                <anchor>
                  <from>
                    <xdr:col>11</xdr:col>
                    <xdr:colOff>50800</xdr:colOff>
                    <xdr:row>48</xdr:row>
                    <xdr:rowOff>0</xdr:rowOff>
                  </from>
                  <to>
                    <xdr:col>11</xdr:col>
                    <xdr:colOff>292100</xdr:colOff>
                    <xdr:row>49</xdr:row>
                    <xdr:rowOff>0</xdr:rowOff>
                  </to>
                </anchor>
              </controlPr>
            </control>
          </mc:Choice>
        </mc:AlternateContent>
        <mc:AlternateContent xmlns:mc="http://schemas.openxmlformats.org/markup-compatibility/2006">
          <mc:Choice Requires="x14">
            <control shapeId="76600" r:id="rId34" name="Option Button 824">
              <controlPr locked="0" defaultSize="0" autoFill="0" autoLine="0" autoPict="0">
                <anchor>
                  <from>
                    <xdr:col>11</xdr:col>
                    <xdr:colOff>50800</xdr:colOff>
                    <xdr:row>49</xdr:row>
                    <xdr:rowOff>0</xdr:rowOff>
                  </from>
                  <to>
                    <xdr:col>11</xdr:col>
                    <xdr:colOff>292100</xdr:colOff>
                    <xdr:row>50</xdr:row>
                    <xdr:rowOff>0</xdr:rowOff>
                  </to>
                </anchor>
              </controlPr>
            </control>
          </mc:Choice>
        </mc:AlternateContent>
        <mc:AlternateContent xmlns:mc="http://schemas.openxmlformats.org/markup-compatibility/2006">
          <mc:Choice Requires="x14">
            <control shapeId="76601" r:id="rId35" name="Option Button 825">
              <controlPr locked="0" defaultSize="0" autoFill="0" autoLine="0" autoPict="0">
                <anchor>
                  <from>
                    <xdr:col>11</xdr:col>
                    <xdr:colOff>50800</xdr:colOff>
                    <xdr:row>50</xdr:row>
                    <xdr:rowOff>0</xdr:rowOff>
                  </from>
                  <to>
                    <xdr:col>11</xdr:col>
                    <xdr:colOff>292100</xdr:colOff>
                    <xdr:row>51</xdr:row>
                    <xdr:rowOff>0</xdr:rowOff>
                  </to>
                </anchor>
              </controlPr>
            </control>
          </mc:Choice>
        </mc:AlternateContent>
        <mc:AlternateContent xmlns:mc="http://schemas.openxmlformats.org/markup-compatibility/2006">
          <mc:Choice Requires="x14">
            <control shapeId="76602" r:id="rId36" name="Option Button 826">
              <controlPr locked="0" defaultSize="0" autoFill="0" autoLine="0" autoPict="0">
                <anchor>
                  <from>
                    <xdr:col>11</xdr:col>
                    <xdr:colOff>50800</xdr:colOff>
                    <xdr:row>51</xdr:row>
                    <xdr:rowOff>0</xdr:rowOff>
                  </from>
                  <to>
                    <xdr:col>11</xdr:col>
                    <xdr:colOff>292100</xdr:colOff>
                    <xdr:row>52</xdr:row>
                    <xdr:rowOff>0</xdr:rowOff>
                  </to>
                </anchor>
              </controlPr>
            </control>
          </mc:Choice>
        </mc:AlternateContent>
        <mc:AlternateContent xmlns:mc="http://schemas.openxmlformats.org/markup-compatibility/2006">
          <mc:Choice Requires="x14">
            <control shapeId="76605" r:id="rId37" name="Option Button 829">
              <controlPr locked="0" defaultSize="0" autoFill="0" autoLine="0" autoPict="0">
                <anchor>
                  <from>
                    <xdr:col>11</xdr:col>
                    <xdr:colOff>50800</xdr:colOff>
                    <xdr:row>52</xdr:row>
                    <xdr:rowOff>0</xdr:rowOff>
                  </from>
                  <to>
                    <xdr:col>11</xdr:col>
                    <xdr:colOff>292100</xdr:colOff>
                    <xdr:row>53</xdr:row>
                    <xdr:rowOff>38100</xdr:rowOff>
                  </to>
                </anchor>
              </controlPr>
            </control>
          </mc:Choice>
        </mc:AlternateContent>
        <mc:AlternateContent xmlns:mc="http://schemas.openxmlformats.org/markup-compatibility/2006">
          <mc:Choice Requires="x14">
            <control shapeId="76606" r:id="rId38" name="Option Button 830">
              <controlPr locked="0" defaultSize="0" autoFill="0" autoLine="0" autoPict="0">
                <anchor>
                  <from>
                    <xdr:col>11</xdr:col>
                    <xdr:colOff>50800</xdr:colOff>
                    <xdr:row>53</xdr:row>
                    <xdr:rowOff>0</xdr:rowOff>
                  </from>
                  <to>
                    <xdr:col>11</xdr:col>
                    <xdr:colOff>292100</xdr:colOff>
                    <xdr:row>54</xdr:row>
                    <xdr:rowOff>50800</xdr:rowOff>
                  </to>
                </anchor>
              </controlPr>
            </control>
          </mc:Choice>
        </mc:AlternateContent>
        <mc:AlternateContent xmlns:mc="http://schemas.openxmlformats.org/markup-compatibility/2006">
          <mc:Choice Requires="x14">
            <control shapeId="76607" r:id="rId39" name="Option Button 831">
              <controlPr locked="0" defaultSize="0" autoFill="0" autoLine="0" autoPict="0">
                <anchor>
                  <from>
                    <xdr:col>11</xdr:col>
                    <xdr:colOff>50800</xdr:colOff>
                    <xdr:row>54</xdr:row>
                    <xdr:rowOff>0</xdr:rowOff>
                  </from>
                  <to>
                    <xdr:col>11</xdr:col>
                    <xdr:colOff>292100</xdr:colOff>
                    <xdr:row>55</xdr:row>
                    <xdr:rowOff>50800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DD16FB0E-BC79-EF48-B263-AB38F7034624}">
            <x14:dataBar minLength="0" maxLength="100" gradient="0">
              <x14:cfvo type="autoMin"/>
              <x14:cfvo type="autoMax"/>
              <x14:negativeFillColor rgb="FFFF0000"/>
              <x14:axisColor rgb="FF000000"/>
            </x14:dataBar>
          </x14:cfRule>
          <xm:sqref>H20:I55</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F5F24-934C-0645-9CE2-F408C4B113FF}">
  <sheetPr codeName="Sheet7">
    <tabColor rgb="FF92D050"/>
    <pageSetUpPr fitToPage="1"/>
  </sheetPr>
  <dimension ref="A1:EW138"/>
  <sheetViews>
    <sheetView showGridLines="0" topLeftCell="R1" zoomScale="72" zoomScaleNormal="72" workbookViewId="0">
      <pane ySplit="4" topLeftCell="A5" activePane="bottomLeft" state="frozen"/>
      <selection activeCell="BD77" sqref="BD77"/>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8"/>
      <c r="B1" s="578"/>
      <c r="C1" s="578"/>
      <c r="D1" s="578"/>
      <c r="E1" s="578"/>
      <c r="F1" s="578"/>
      <c r="G1" s="578"/>
      <c r="H1" s="578"/>
      <c r="I1" s="578"/>
      <c r="J1" s="578"/>
      <c r="K1" s="578"/>
      <c r="L1" s="578"/>
      <c r="M1" s="578"/>
      <c r="N1" s="578"/>
      <c r="O1" s="578"/>
      <c r="P1" s="578"/>
      <c r="Q1" s="801">
        <v>2022</v>
      </c>
      <c r="R1" s="802"/>
      <c r="S1" s="802"/>
      <c r="T1" s="802"/>
      <c r="U1" s="802"/>
      <c r="V1" s="802"/>
      <c r="W1" s="802"/>
      <c r="X1" s="802"/>
      <c r="Y1" s="802"/>
      <c r="Z1" s="802"/>
      <c r="AA1" s="802"/>
      <c r="AB1" s="802"/>
      <c r="AC1" s="802"/>
      <c r="AD1" s="802"/>
      <c r="AE1" s="802"/>
      <c r="AF1" s="802"/>
      <c r="AG1" s="802"/>
      <c r="AH1" s="802"/>
      <c r="AI1" s="802"/>
      <c r="AJ1" s="802"/>
      <c r="AK1" s="802"/>
      <c r="AL1" s="802"/>
      <c r="AM1" s="802"/>
      <c r="AN1" s="802"/>
      <c r="AO1" s="802"/>
      <c r="AP1" s="802"/>
      <c r="AQ1" s="802"/>
      <c r="AR1" s="802"/>
      <c r="AS1" s="802"/>
      <c r="AT1" s="802"/>
      <c r="AU1" s="802"/>
      <c r="AV1" s="802"/>
      <c r="AW1" s="802"/>
      <c r="AX1" s="802"/>
      <c r="AY1" s="802"/>
      <c r="AZ1" s="802"/>
      <c r="BA1" s="802"/>
      <c r="BB1" s="802"/>
      <c r="BC1" s="802"/>
      <c r="BD1" s="802"/>
      <c r="BE1" s="802"/>
      <c r="BF1" s="802"/>
      <c r="BG1" s="802"/>
      <c r="BH1" s="802"/>
      <c r="BI1" s="802"/>
      <c r="BJ1" s="802"/>
      <c r="BK1" s="802"/>
      <c r="BL1" s="802"/>
      <c r="BM1" s="802"/>
      <c r="BN1" s="802"/>
      <c r="BO1" s="802"/>
      <c r="BP1" s="803"/>
      <c r="BQ1" s="271">
        <v>2023</v>
      </c>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54"/>
      <c r="CW1" s="254"/>
      <c r="CX1" s="254"/>
      <c r="CY1" s="254"/>
      <c r="CZ1" s="254"/>
      <c r="DA1" s="254"/>
      <c r="DB1" s="254"/>
      <c r="DC1" s="254"/>
      <c r="DD1" s="254"/>
      <c r="DE1" s="254"/>
      <c r="DF1" s="254"/>
      <c r="DG1" s="254"/>
      <c r="DH1" s="722"/>
    </row>
    <row r="2" spans="1:153" ht="15" customHeight="1" x14ac:dyDescent="0.15">
      <c r="A2" s="578"/>
      <c r="B2" s="578"/>
      <c r="C2" s="578"/>
      <c r="D2" s="578"/>
      <c r="E2" s="578"/>
      <c r="F2" s="578"/>
      <c r="G2" s="578"/>
      <c r="H2" s="578"/>
      <c r="I2" s="578"/>
      <c r="J2" s="578"/>
      <c r="K2" s="578"/>
      <c r="L2" s="578"/>
      <c r="M2" s="578"/>
      <c r="N2" s="578"/>
      <c r="O2" s="578"/>
      <c r="P2" s="578"/>
      <c r="Q2" s="728" t="s">
        <v>1</v>
      </c>
      <c r="R2" s="727"/>
      <c r="S2" s="727"/>
      <c r="T2" s="727"/>
      <c r="U2" s="727"/>
      <c r="V2" s="727"/>
      <c r="W2" s="727"/>
      <c r="X2" s="727"/>
      <c r="Y2" s="726"/>
      <c r="Z2" s="725"/>
      <c r="AA2" s="725"/>
      <c r="AB2" s="725"/>
      <c r="AC2" s="725"/>
      <c r="AD2" s="725"/>
      <c r="AE2" s="725"/>
      <c r="AF2" s="725"/>
      <c r="AG2" s="725"/>
      <c r="AH2" s="725"/>
      <c r="AI2" s="725"/>
      <c r="AJ2" s="725"/>
      <c r="AK2" s="725"/>
      <c r="AL2" s="725"/>
      <c r="AM2" s="804" t="s">
        <v>67</v>
      </c>
      <c r="AN2" s="804"/>
      <c r="AO2" s="804"/>
      <c r="AP2" s="804"/>
      <c r="AQ2" s="804"/>
      <c r="AR2" s="804"/>
      <c r="AS2" s="804"/>
      <c r="AT2" s="804"/>
      <c r="AU2" s="804"/>
      <c r="AV2" s="804"/>
      <c r="AW2" s="804"/>
      <c r="AX2" s="804"/>
      <c r="AY2" s="804"/>
      <c r="AZ2" s="804"/>
      <c r="BA2" s="804"/>
      <c r="BB2" s="725"/>
      <c r="BC2" s="725"/>
      <c r="BD2" s="725"/>
      <c r="BE2" s="725"/>
      <c r="BF2" s="725"/>
      <c r="BG2" s="725"/>
      <c r="BH2" s="724"/>
      <c r="BI2" s="805" t="s">
        <v>1</v>
      </c>
      <c r="BJ2" s="806"/>
      <c r="BK2" s="806"/>
      <c r="BL2" s="806"/>
      <c r="BM2" s="806"/>
      <c r="BN2" s="806"/>
      <c r="BO2" s="806"/>
      <c r="BP2" s="806"/>
      <c r="BQ2" s="806"/>
      <c r="BR2" s="806"/>
      <c r="BS2" s="806"/>
      <c r="BT2" s="806"/>
      <c r="BU2" s="806"/>
      <c r="BV2" s="806"/>
      <c r="BW2" s="806"/>
      <c r="BX2" s="806"/>
      <c r="BY2" s="806"/>
      <c r="BZ2" s="806"/>
      <c r="CA2" s="586"/>
      <c r="CB2" s="587"/>
      <c r="CC2" s="587"/>
      <c r="CD2" s="587"/>
      <c r="CE2" s="587"/>
      <c r="CF2" s="587"/>
      <c r="CG2" s="587"/>
      <c r="CH2" s="587"/>
      <c r="CI2" s="587"/>
      <c r="CJ2" s="587"/>
      <c r="CK2" s="587"/>
      <c r="CL2" s="587"/>
      <c r="CM2" s="811" t="s">
        <v>67</v>
      </c>
      <c r="CN2" s="811"/>
      <c r="CO2" s="811"/>
      <c r="CP2" s="811"/>
      <c r="CQ2" s="811"/>
      <c r="CR2" s="811"/>
      <c r="CS2" s="811"/>
      <c r="CT2" s="811"/>
      <c r="CU2" s="811"/>
      <c r="CV2" s="811"/>
      <c r="CW2" s="811"/>
      <c r="CX2" s="811"/>
      <c r="CY2" s="811"/>
      <c r="CZ2" s="811"/>
      <c r="DA2" s="811"/>
      <c r="DB2" s="587"/>
      <c r="DC2" s="587"/>
      <c r="DD2" s="587"/>
      <c r="DE2" s="587"/>
      <c r="DF2" s="587"/>
      <c r="DG2" s="587"/>
      <c r="DH2" s="588"/>
    </row>
    <row r="3" spans="1:153" ht="15" customHeight="1" x14ac:dyDescent="0.15">
      <c r="Q3" s="812" t="s">
        <v>2</v>
      </c>
      <c r="R3" s="799"/>
      <c r="S3" s="799"/>
      <c r="T3" s="799"/>
      <c r="U3" s="799"/>
      <c r="V3" s="799" t="s">
        <v>3</v>
      </c>
      <c r="W3" s="799"/>
      <c r="X3" s="799"/>
      <c r="Y3" s="813"/>
      <c r="Z3" s="800" t="s">
        <v>4</v>
      </c>
      <c r="AA3" s="800"/>
      <c r="AB3" s="800"/>
      <c r="AC3" s="814"/>
      <c r="AD3" s="800" t="s">
        <v>5</v>
      </c>
      <c r="AE3" s="800"/>
      <c r="AF3" s="800"/>
      <c r="AG3" s="814"/>
      <c r="AH3" s="799" t="s">
        <v>6</v>
      </c>
      <c r="AI3" s="799"/>
      <c r="AJ3" s="799"/>
      <c r="AK3" s="799"/>
      <c r="AL3" s="799"/>
      <c r="AM3" s="799" t="s">
        <v>7</v>
      </c>
      <c r="AN3" s="799"/>
      <c r="AO3" s="799"/>
      <c r="AP3" s="799"/>
      <c r="AQ3" s="799" t="s">
        <v>8</v>
      </c>
      <c r="AR3" s="799"/>
      <c r="AS3" s="799"/>
      <c r="AT3" s="799"/>
      <c r="AU3" s="799" t="s">
        <v>9</v>
      </c>
      <c r="AV3" s="799"/>
      <c r="AW3" s="799"/>
      <c r="AX3" s="799"/>
      <c r="AY3" s="799"/>
      <c r="AZ3" s="799" t="s">
        <v>10</v>
      </c>
      <c r="BA3" s="799"/>
      <c r="BB3" s="799"/>
      <c r="BC3" s="799"/>
      <c r="BD3" s="799" t="s">
        <v>11</v>
      </c>
      <c r="BE3" s="799"/>
      <c r="BF3" s="799"/>
      <c r="BG3" s="799"/>
      <c r="BH3" s="799"/>
      <c r="BI3" s="800" t="s">
        <v>12</v>
      </c>
      <c r="BJ3" s="800"/>
      <c r="BK3" s="800"/>
      <c r="BL3" s="800"/>
      <c r="BM3" s="800" t="s">
        <v>13</v>
      </c>
      <c r="BN3" s="800"/>
      <c r="BO3" s="800"/>
      <c r="BP3" s="800"/>
      <c r="BQ3" s="797" t="s">
        <v>2</v>
      </c>
      <c r="BR3" s="797"/>
      <c r="BS3" s="797"/>
      <c r="BT3" s="797"/>
      <c r="BU3" s="797"/>
      <c r="BV3" s="797" t="s">
        <v>3</v>
      </c>
      <c r="BW3" s="797"/>
      <c r="BX3" s="797"/>
      <c r="BY3" s="797"/>
      <c r="BZ3" s="797" t="s">
        <v>4</v>
      </c>
      <c r="CA3" s="798"/>
      <c r="CB3" s="798"/>
      <c r="CC3" s="798"/>
      <c r="CD3" s="798" t="s">
        <v>5</v>
      </c>
      <c r="CE3" s="798"/>
      <c r="CF3" s="798"/>
      <c r="CG3" s="798"/>
      <c r="CH3" s="798" t="s">
        <v>6</v>
      </c>
      <c r="CI3" s="798"/>
      <c r="CJ3" s="798"/>
      <c r="CK3" s="798"/>
      <c r="CL3" s="798"/>
      <c r="CM3" s="798" t="s">
        <v>7</v>
      </c>
      <c r="CN3" s="798"/>
      <c r="CO3" s="798"/>
      <c r="CP3" s="810"/>
      <c r="CQ3" s="807" t="s">
        <v>8</v>
      </c>
      <c r="CR3" s="807"/>
      <c r="CS3" s="807"/>
      <c r="CT3" s="807"/>
      <c r="CU3" s="807"/>
      <c r="CV3" s="807" t="s">
        <v>9</v>
      </c>
      <c r="CW3" s="807"/>
      <c r="CX3" s="807"/>
      <c r="CY3" s="807"/>
      <c r="CZ3" s="807" t="s">
        <v>10</v>
      </c>
      <c r="DA3" s="807"/>
      <c r="DB3" s="807"/>
      <c r="DC3" s="807"/>
      <c r="DD3" s="807" t="s">
        <v>11</v>
      </c>
      <c r="DE3" s="807"/>
      <c r="DF3" s="807"/>
      <c r="DG3" s="807"/>
      <c r="DH3" s="807"/>
    </row>
    <row r="4" spans="1:153" s="251" customFormat="1" ht="15" customHeight="1" x14ac:dyDescent="0.15">
      <c r="A4" s="129"/>
      <c r="B4" s="129"/>
      <c r="C4" s="129"/>
      <c r="D4" s="129"/>
      <c r="E4" s="129"/>
      <c r="F4" s="129"/>
      <c r="G4" s="129"/>
      <c r="H4" s="129"/>
      <c r="I4" s="129"/>
      <c r="J4" s="129"/>
      <c r="K4" s="129"/>
      <c r="L4" s="129"/>
      <c r="M4" s="129"/>
      <c r="N4" s="129"/>
      <c r="O4" s="129"/>
      <c r="P4" s="129"/>
      <c r="Q4" s="72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89">
        <v>45110</v>
      </c>
      <c r="CR4" s="589">
        <v>45117</v>
      </c>
      <c r="CS4" s="589">
        <v>45124</v>
      </c>
      <c r="CT4" s="589">
        <v>45131</v>
      </c>
      <c r="CU4" s="589">
        <v>45138</v>
      </c>
      <c r="CV4" s="589">
        <v>45145</v>
      </c>
      <c r="CW4" s="589">
        <v>45152</v>
      </c>
      <c r="CX4" s="589">
        <v>45159</v>
      </c>
      <c r="CY4" s="589">
        <v>45166</v>
      </c>
      <c r="CZ4" s="589">
        <v>45173</v>
      </c>
      <c r="DA4" s="589">
        <v>45180</v>
      </c>
      <c r="DB4" s="589">
        <v>45187</v>
      </c>
      <c r="DC4" s="589">
        <v>45194</v>
      </c>
      <c r="DD4" s="589">
        <v>45201</v>
      </c>
      <c r="DE4" s="589">
        <v>45208</v>
      </c>
      <c r="DF4" s="589">
        <v>45215</v>
      </c>
      <c r="DG4" s="589">
        <v>45222</v>
      </c>
      <c r="DH4" s="589">
        <v>45229</v>
      </c>
      <c r="DI4" s="129"/>
      <c r="DJ4" s="129"/>
      <c r="DK4" s="129"/>
      <c r="DL4" s="129"/>
      <c r="DM4" s="129"/>
      <c r="DN4" s="129"/>
      <c r="DO4" s="129"/>
      <c r="DP4" s="129"/>
      <c r="DQ4" s="129"/>
      <c r="DR4" s="129"/>
      <c r="DS4" s="129"/>
      <c r="DT4" s="129"/>
      <c r="DU4" s="129"/>
      <c r="DV4" s="129"/>
      <c r="DW4" s="129"/>
      <c r="DX4" s="129"/>
      <c r="DY4" s="129"/>
      <c r="DZ4" s="129"/>
      <c r="EA4" s="129"/>
      <c r="EB4" s="129"/>
      <c r="EC4" s="129"/>
      <c r="ED4" s="129"/>
      <c r="EE4" s="129"/>
      <c r="EF4" s="129"/>
      <c r="EG4" s="129"/>
      <c r="EH4" s="129"/>
      <c r="EI4" s="129"/>
      <c r="EJ4" s="129"/>
      <c r="EK4" s="129"/>
      <c r="EL4" s="129"/>
      <c r="EM4" s="129"/>
      <c r="EN4" s="129"/>
      <c r="EO4" s="129"/>
      <c r="EP4" s="129"/>
      <c r="EQ4" s="129"/>
      <c r="ER4" s="129"/>
      <c r="ES4" s="129"/>
      <c r="ET4" s="129"/>
      <c r="EU4" s="129"/>
    </row>
    <row r="5" spans="1:153" s="251" customFormat="1" ht="15" customHeight="1" x14ac:dyDescent="0.15">
      <c r="A5" s="129"/>
      <c r="B5" s="129"/>
      <c r="C5" s="129"/>
      <c r="D5" s="129"/>
      <c r="E5" s="129"/>
      <c r="F5" s="129"/>
      <c r="G5" s="129"/>
      <c r="H5" s="129"/>
      <c r="I5" s="129"/>
      <c r="J5" s="129"/>
      <c r="K5" s="129"/>
      <c r="L5" s="129"/>
      <c r="M5" s="129"/>
      <c r="N5" s="129"/>
      <c r="O5" s="808" t="s">
        <v>68</v>
      </c>
      <c r="P5" s="809"/>
      <c r="Q5" s="592"/>
      <c r="R5" s="592"/>
      <c r="S5" s="592"/>
      <c r="T5" s="592"/>
      <c r="U5" s="592"/>
      <c r="V5" s="592"/>
      <c r="W5" s="592"/>
      <c r="X5" s="592"/>
      <c r="Y5" s="592"/>
      <c r="Z5" s="592"/>
      <c r="AA5" s="592"/>
      <c r="AB5" s="592"/>
      <c r="AC5" s="592"/>
      <c r="AD5" s="592"/>
      <c r="AE5" s="592"/>
      <c r="AF5" s="592"/>
      <c r="AG5" s="592"/>
      <c r="AH5" s="592"/>
      <c r="AI5" s="592"/>
      <c r="AJ5" s="592"/>
      <c r="AK5" s="592"/>
      <c r="AL5" s="592"/>
      <c r="AM5" s="592"/>
      <c r="AN5" s="592"/>
      <c r="AO5" s="592"/>
      <c r="AP5" s="592"/>
      <c r="AQ5" s="592"/>
      <c r="AR5" s="592"/>
      <c r="AS5" s="592"/>
      <c r="AT5" s="592"/>
      <c r="AU5" s="592"/>
      <c r="AV5" s="592"/>
      <c r="AW5" s="592"/>
      <c r="AX5" s="592"/>
      <c r="AY5" s="593"/>
      <c r="AZ5" s="594" t="s">
        <v>69</v>
      </c>
      <c r="BA5" s="592"/>
      <c r="BB5" s="592"/>
      <c r="BC5" s="592"/>
      <c r="BD5" s="592"/>
      <c r="BE5" s="592"/>
      <c r="BF5" s="592"/>
      <c r="BG5" s="592"/>
      <c r="BH5" s="592"/>
      <c r="BI5" s="592"/>
      <c r="BJ5" s="592"/>
      <c r="BK5" s="592"/>
      <c r="BL5" s="592"/>
      <c r="BM5" s="592"/>
      <c r="BN5" s="592"/>
      <c r="BO5" s="592"/>
      <c r="BP5" s="592"/>
      <c r="BQ5" s="592"/>
      <c r="BR5" s="592"/>
      <c r="BS5" s="592"/>
      <c r="BT5" s="592"/>
      <c r="BU5" s="592"/>
      <c r="BV5" s="592"/>
      <c r="BW5" s="592"/>
      <c r="BX5" s="592"/>
      <c r="BY5" s="592"/>
      <c r="BZ5" s="595"/>
      <c r="CA5" s="592"/>
      <c r="CB5" s="592"/>
      <c r="CC5" s="592"/>
      <c r="CD5" s="592"/>
      <c r="CE5" s="592"/>
      <c r="CF5" s="592"/>
      <c r="CG5" s="592"/>
      <c r="CH5" s="592"/>
      <c r="CI5" s="592"/>
      <c r="CJ5" s="592"/>
      <c r="CK5" s="592"/>
      <c r="CL5" s="592"/>
      <c r="CM5" s="592"/>
      <c r="CN5" s="592"/>
      <c r="CO5" s="592"/>
      <c r="CP5" s="592"/>
      <c r="CQ5" s="592"/>
      <c r="CR5" s="592"/>
      <c r="CS5" s="592"/>
      <c r="CT5" s="592"/>
      <c r="CU5" s="592"/>
      <c r="CV5" s="592"/>
      <c r="CW5" s="592"/>
      <c r="CX5" s="592"/>
      <c r="CY5" s="592"/>
      <c r="CZ5" s="592"/>
      <c r="DA5" s="592"/>
      <c r="DB5" s="592"/>
      <c r="DC5" s="592"/>
      <c r="DD5" s="592"/>
      <c r="DE5" s="592"/>
      <c r="DF5" s="592"/>
      <c r="DG5" s="592"/>
      <c r="DH5" s="592"/>
      <c r="DI5" s="129"/>
      <c r="DJ5" s="129"/>
      <c r="DK5" s="129"/>
      <c r="DL5" s="129"/>
      <c r="DM5" s="129"/>
      <c r="DN5" s="129"/>
      <c r="DO5" s="129"/>
      <c r="DP5" s="129"/>
      <c r="DQ5" s="129"/>
      <c r="DR5" s="129"/>
      <c r="DS5" s="129"/>
      <c r="DT5" s="129"/>
      <c r="DU5" s="129"/>
      <c r="DV5" s="129"/>
      <c r="DW5" s="129"/>
      <c r="DX5" s="129"/>
      <c r="DY5" s="129"/>
      <c r="DZ5" s="129"/>
      <c r="EA5" s="129"/>
      <c r="EB5" s="129"/>
      <c r="EC5" s="129"/>
      <c r="ED5" s="129"/>
      <c r="EE5" s="129"/>
      <c r="EF5" s="129"/>
      <c r="EG5" s="129"/>
      <c r="EH5" s="129"/>
      <c r="EI5" s="129"/>
      <c r="EJ5" s="129"/>
      <c r="EK5" s="129"/>
      <c r="EL5" s="129"/>
      <c r="EM5" s="129"/>
      <c r="EN5" s="129"/>
      <c r="EO5" s="129"/>
      <c r="EP5" s="129"/>
      <c r="EQ5" s="129"/>
      <c r="ER5" s="129"/>
      <c r="ES5" s="129"/>
      <c r="ET5" s="129"/>
      <c r="EU5" s="129"/>
      <c r="EV5" s="596"/>
      <c r="EW5" s="596"/>
    </row>
    <row r="6" spans="1:153" ht="15" customHeight="1" x14ac:dyDescent="0.15">
      <c r="O6" s="808"/>
      <c r="P6" s="809"/>
      <c r="Q6" s="593"/>
      <c r="R6" s="593"/>
      <c r="S6" s="593"/>
      <c r="T6" s="593"/>
      <c r="U6" s="593"/>
      <c r="V6" s="593"/>
      <c r="W6" s="593"/>
      <c r="X6" s="593"/>
      <c r="Y6" s="593"/>
      <c r="Z6" s="593"/>
      <c r="AA6" s="593"/>
      <c r="AB6" s="593"/>
      <c r="AC6" s="593"/>
      <c r="AD6" s="593"/>
      <c r="AE6" s="593"/>
      <c r="AF6" s="593"/>
      <c r="AG6" s="593"/>
      <c r="AH6" s="593"/>
      <c r="AI6" s="593"/>
      <c r="AJ6" s="593"/>
      <c r="AK6" s="593"/>
      <c r="AL6" s="594" t="s">
        <v>70</v>
      </c>
      <c r="AM6" s="593"/>
      <c r="AN6" s="593"/>
      <c r="AO6" s="593"/>
      <c r="AP6" s="593"/>
      <c r="AQ6" s="593"/>
      <c r="AR6" s="593"/>
      <c r="AS6" s="593"/>
      <c r="AT6" s="593"/>
      <c r="AU6" s="593"/>
      <c r="AV6" s="593"/>
      <c r="AW6" s="594" t="s">
        <v>71</v>
      </c>
      <c r="AX6" s="593"/>
      <c r="AY6" s="593"/>
      <c r="AZ6" s="593"/>
      <c r="BA6" s="593"/>
      <c r="BB6" s="593"/>
      <c r="BC6" s="593"/>
      <c r="BD6" s="593"/>
      <c r="BE6" s="593"/>
      <c r="BF6" s="593"/>
      <c r="BG6" s="593"/>
      <c r="BH6" s="593"/>
      <c r="BI6" s="593"/>
      <c r="BJ6" s="593"/>
      <c r="BK6" s="593"/>
      <c r="BL6" s="593"/>
      <c r="BM6" s="593"/>
      <c r="BN6" s="594" t="s">
        <v>72</v>
      </c>
      <c r="BO6" s="593"/>
      <c r="BP6" s="593"/>
      <c r="BQ6" s="593"/>
      <c r="BR6" s="593"/>
      <c r="BS6" s="593"/>
      <c r="BT6" s="593"/>
      <c r="BU6" s="593"/>
      <c r="BV6" s="593"/>
      <c r="BW6" s="593"/>
      <c r="BX6" s="593"/>
      <c r="BY6" s="593"/>
      <c r="BZ6" s="593"/>
      <c r="CA6" s="597"/>
      <c r="CB6" s="597"/>
      <c r="CC6" s="597"/>
      <c r="CD6" s="597"/>
      <c r="CE6" s="597"/>
      <c r="CF6" s="597"/>
      <c r="CG6" s="594" t="s">
        <v>73</v>
      </c>
      <c r="CH6" s="597"/>
      <c r="CI6" s="597"/>
      <c r="CJ6" s="597"/>
      <c r="CK6" s="593"/>
      <c r="CL6" s="594" t="s">
        <v>74</v>
      </c>
      <c r="CM6" s="597"/>
      <c r="CN6" s="597"/>
      <c r="CO6" s="597"/>
      <c r="CP6" s="597"/>
      <c r="CQ6" s="597"/>
      <c r="CR6" s="597"/>
      <c r="CS6" s="597"/>
      <c r="CT6" s="598" t="s">
        <v>75</v>
      </c>
      <c r="CU6" s="597"/>
      <c r="CV6" s="597"/>
      <c r="CW6" s="597"/>
      <c r="CX6" s="597"/>
      <c r="CY6" s="597"/>
      <c r="CZ6" s="597"/>
      <c r="DA6" s="597"/>
      <c r="DB6" s="597"/>
      <c r="DC6" s="597"/>
      <c r="DD6" s="597"/>
      <c r="DE6" s="597"/>
      <c r="DF6" s="597"/>
      <c r="DG6" s="597"/>
      <c r="DH6" s="597"/>
      <c r="EV6" s="600"/>
      <c r="EW6" s="600"/>
    </row>
    <row r="7" spans="1:153" ht="15" customHeight="1" x14ac:dyDescent="0.15">
      <c r="O7" s="808"/>
      <c r="P7" s="809"/>
      <c r="Q7" s="593"/>
      <c r="R7" s="593"/>
      <c r="S7" s="593"/>
      <c r="T7" s="593"/>
      <c r="U7" s="593"/>
      <c r="V7" s="593"/>
      <c r="W7" s="593"/>
      <c r="X7" s="593"/>
      <c r="Y7" s="593"/>
      <c r="Z7" s="593"/>
      <c r="AA7" s="593"/>
      <c r="AB7" s="593"/>
      <c r="AC7" s="593"/>
      <c r="AD7" s="593"/>
      <c r="AE7" s="593"/>
      <c r="AF7" s="593"/>
      <c r="AG7" s="593"/>
      <c r="AH7" s="593"/>
      <c r="AI7" s="593"/>
      <c r="AJ7" s="593"/>
      <c r="AK7" s="593"/>
      <c r="AL7" s="593"/>
      <c r="AM7" s="593"/>
      <c r="AN7" s="593"/>
      <c r="AO7" s="593"/>
      <c r="AP7" s="593"/>
      <c r="AQ7" s="594" t="s">
        <v>76</v>
      </c>
      <c r="AR7" s="593"/>
      <c r="AS7" s="593"/>
      <c r="AT7" s="593"/>
      <c r="AU7" s="593"/>
      <c r="AV7" s="593"/>
      <c r="AW7" s="593"/>
      <c r="AX7" s="601"/>
      <c r="AY7" s="601"/>
      <c r="AZ7" s="601"/>
      <c r="BA7" s="593"/>
      <c r="BB7" s="593"/>
      <c r="BC7" s="593"/>
      <c r="BD7" s="593"/>
      <c r="BE7" s="593"/>
      <c r="BF7" s="593"/>
      <c r="BG7" s="593"/>
      <c r="BH7" s="594" t="s">
        <v>77</v>
      </c>
      <c r="BI7" s="593"/>
      <c r="BJ7" s="593"/>
      <c r="BK7" s="593"/>
      <c r="BL7" s="593"/>
      <c r="BM7" s="593"/>
      <c r="BN7" s="593"/>
      <c r="BO7" s="593"/>
      <c r="BP7" s="593"/>
      <c r="BQ7" s="593"/>
      <c r="BR7" s="593"/>
      <c r="BS7" s="593"/>
      <c r="BT7" s="593"/>
      <c r="BU7" s="593"/>
      <c r="BV7" s="593"/>
      <c r="BW7" s="593"/>
      <c r="BX7" s="593"/>
      <c r="BY7" s="593"/>
      <c r="BZ7" s="593"/>
      <c r="CA7" s="593"/>
      <c r="CB7" s="593"/>
      <c r="CC7" s="594" t="s">
        <v>78</v>
      </c>
      <c r="CD7" s="593"/>
      <c r="CE7" s="593"/>
      <c r="CF7" s="593"/>
      <c r="CG7" s="594"/>
      <c r="CH7" s="593"/>
      <c r="CI7" s="594" t="s">
        <v>79</v>
      </c>
      <c r="CJ7" s="593"/>
      <c r="CK7" s="593"/>
      <c r="CL7" s="593"/>
      <c r="CM7" s="593"/>
      <c r="CN7" s="593"/>
      <c r="CO7" s="593"/>
      <c r="CP7" s="593"/>
      <c r="CQ7" s="593"/>
      <c r="CR7" s="593"/>
      <c r="CS7" s="593"/>
      <c r="CT7" s="593"/>
      <c r="CU7" s="593"/>
      <c r="CV7" s="593"/>
      <c r="CW7" s="593"/>
      <c r="CX7" s="593"/>
      <c r="CY7" s="593"/>
      <c r="CZ7" s="593"/>
      <c r="DA7" s="593"/>
      <c r="DB7" s="593"/>
      <c r="DC7" s="593"/>
      <c r="DD7" s="593"/>
      <c r="DE7" s="593"/>
      <c r="DF7" s="593"/>
      <c r="DG7" s="593"/>
      <c r="DH7" s="593"/>
    </row>
    <row r="8" spans="1:153" ht="15" customHeight="1" x14ac:dyDescent="0.15">
      <c r="O8" s="795" t="s">
        <v>80</v>
      </c>
      <c r="P8" s="796"/>
      <c r="Q8" s="602"/>
      <c r="R8" s="603"/>
      <c r="S8" s="603"/>
      <c r="T8" s="603"/>
      <c r="U8" s="604"/>
      <c r="V8" s="604"/>
      <c r="W8" s="604"/>
      <c r="X8" s="604"/>
      <c r="Y8" s="604"/>
      <c r="Z8" s="605"/>
      <c r="AA8" s="605"/>
      <c r="AB8" s="605"/>
      <c r="AC8" s="605"/>
      <c r="AD8" s="605"/>
      <c r="AE8" s="605"/>
      <c r="AF8" s="605"/>
      <c r="AG8" s="605"/>
      <c r="AH8" s="605"/>
      <c r="AI8" s="605"/>
      <c r="AJ8" s="605"/>
      <c r="AK8" s="605"/>
      <c r="AL8" s="605"/>
      <c r="AM8" s="605"/>
      <c r="AN8" s="605"/>
      <c r="AO8" s="605"/>
      <c r="AP8" s="605"/>
      <c r="AQ8" s="605"/>
      <c r="AR8" s="605"/>
      <c r="AS8" s="605"/>
      <c r="AT8" s="605"/>
      <c r="AU8" s="605"/>
      <c r="AV8" s="605"/>
      <c r="AW8" s="605"/>
      <c r="AX8" s="606" t="s">
        <v>81</v>
      </c>
      <c r="AY8" s="607"/>
      <c r="AZ8" s="607"/>
      <c r="BA8" s="607"/>
      <c r="BB8" s="607"/>
      <c r="BC8" s="607"/>
      <c r="BD8" s="607"/>
      <c r="BE8" s="607"/>
      <c r="BF8" s="607"/>
      <c r="BG8" s="607"/>
      <c r="BH8" s="607"/>
      <c r="BI8" s="607"/>
      <c r="BJ8" s="607"/>
      <c r="BK8" s="607"/>
      <c r="BL8" s="607"/>
      <c r="BM8" s="607"/>
      <c r="BN8" s="607"/>
      <c r="BO8" s="607"/>
      <c r="BP8" s="607"/>
      <c r="BQ8" s="607"/>
      <c r="BR8" s="607"/>
      <c r="BS8" s="607"/>
      <c r="BT8" s="607"/>
      <c r="BU8" s="608" t="s">
        <v>82</v>
      </c>
      <c r="BV8" s="608"/>
      <c r="BW8" s="608"/>
      <c r="BX8" s="608"/>
      <c r="BY8" s="608"/>
      <c r="BZ8" s="608"/>
      <c r="CA8" s="608"/>
      <c r="CB8" s="605"/>
      <c r="CC8" s="605"/>
      <c r="CD8" s="605"/>
      <c r="CE8" s="605"/>
      <c r="CF8" s="605"/>
      <c r="CG8" s="605"/>
      <c r="CH8" s="605"/>
      <c r="CI8" s="605"/>
      <c r="CJ8" s="605"/>
      <c r="CK8" s="605"/>
      <c r="CL8" s="605"/>
      <c r="CM8" s="605"/>
      <c r="CN8" s="605"/>
      <c r="CO8" s="605"/>
      <c r="CP8" s="605"/>
      <c r="CQ8" s="605"/>
      <c r="CR8" s="605"/>
      <c r="CS8" s="605"/>
      <c r="CT8" s="605"/>
      <c r="CU8" s="605"/>
      <c r="CV8" s="605"/>
      <c r="CW8" s="605"/>
      <c r="CX8" s="605"/>
      <c r="CY8" s="605"/>
      <c r="CZ8" s="605"/>
      <c r="DA8" s="605"/>
      <c r="DB8" s="605"/>
      <c r="DC8" s="605"/>
      <c r="DD8" s="605"/>
      <c r="DE8" s="605"/>
      <c r="DF8" s="605"/>
      <c r="DG8" s="605"/>
      <c r="DH8" s="605"/>
    </row>
    <row r="9" spans="1:153" ht="15" customHeight="1" x14ac:dyDescent="0.15">
      <c r="O9" s="795"/>
      <c r="P9" s="796"/>
      <c r="Q9" s="602"/>
      <c r="R9" s="603"/>
      <c r="S9" s="603"/>
      <c r="T9" s="603"/>
      <c r="U9" s="604"/>
      <c r="V9" s="604"/>
      <c r="W9" s="604"/>
      <c r="X9" s="604"/>
      <c r="Y9" s="604"/>
      <c r="Z9" s="605"/>
      <c r="AA9" s="605"/>
      <c r="AB9" s="605"/>
      <c r="AC9" s="605"/>
      <c r="AD9" s="605"/>
      <c r="AE9" s="605"/>
      <c r="AF9" s="605"/>
      <c r="AG9" s="605"/>
      <c r="AH9" s="605"/>
      <c r="AI9" s="605"/>
      <c r="AJ9" s="605"/>
      <c r="AK9" s="605"/>
      <c r="AL9" s="605"/>
      <c r="AM9" s="605"/>
      <c r="AN9" s="605"/>
      <c r="AO9" s="605"/>
      <c r="AP9" s="605"/>
      <c r="AQ9" s="605"/>
      <c r="AR9" s="605"/>
      <c r="AS9" s="605"/>
      <c r="AT9" s="605"/>
      <c r="AU9" s="605"/>
      <c r="AV9" s="605"/>
      <c r="AW9" s="609" t="s">
        <v>83</v>
      </c>
      <c r="AX9" s="610"/>
      <c r="AY9" s="610"/>
      <c r="AZ9" s="610"/>
      <c r="BA9" s="610"/>
      <c r="BB9" s="610"/>
      <c r="BC9" s="610"/>
      <c r="BD9" s="610"/>
      <c r="BE9" s="610"/>
      <c r="BF9" s="610"/>
      <c r="BG9" s="610"/>
      <c r="BH9" s="610"/>
      <c r="BI9" s="610"/>
      <c r="BJ9" s="610"/>
      <c r="BK9" s="610"/>
      <c r="BL9" s="610"/>
      <c r="BM9" s="610"/>
      <c r="BN9" s="610"/>
      <c r="BO9" s="610"/>
      <c r="BP9" s="610"/>
      <c r="BQ9" s="610"/>
      <c r="BR9" s="610"/>
      <c r="BS9" s="610"/>
      <c r="BT9" s="610"/>
      <c r="BU9" s="610"/>
      <c r="BV9" s="610"/>
      <c r="BW9" s="610"/>
      <c r="BX9" s="610"/>
      <c r="BY9" s="605"/>
      <c r="BZ9" s="605"/>
      <c r="CA9" s="605"/>
      <c r="CB9" s="605"/>
      <c r="CC9" s="605"/>
      <c r="CD9" s="605"/>
      <c r="CE9" s="605"/>
      <c r="CF9" s="605"/>
      <c r="CG9" s="605"/>
      <c r="CH9" s="605"/>
      <c r="CI9" s="605"/>
      <c r="CJ9" s="605"/>
      <c r="CK9" s="605"/>
      <c r="CL9" s="605"/>
      <c r="CM9" s="605"/>
      <c r="CN9" s="605"/>
      <c r="CO9" s="605"/>
      <c r="CP9" s="605"/>
      <c r="CQ9" s="605"/>
      <c r="CR9" s="605"/>
      <c r="CS9" s="605"/>
      <c r="CT9" s="605"/>
      <c r="CU9" s="605"/>
      <c r="CV9" s="605"/>
      <c r="CW9" s="605"/>
      <c r="CX9" s="605"/>
      <c r="CY9" s="605"/>
      <c r="CZ9" s="605"/>
      <c r="DA9" s="605"/>
      <c r="DB9" s="605"/>
      <c r="DC9" s="605"/>
      <c r="DD9" s="605"/>
      <c r="DE9" s="605"/>
      <c r="DF9" s="605"/>
      <c r="DG9" s="605"/>
      <c r="DH9" s="605"/>
    </row>
    <row r="10" spans="1:153" ht="15" customHeight="1" x14ac:dyDescent="0.15">
      <c r="N10" s="611"/>
      <c r="O10" s="795"/>
      <c r="P10" s="796"/>
      <c r="Q10" s="605"/>
      <c r="R10" s="605"/>
      <c r="S10" s="605"/>
      <c r="T10" s="605"/>
      <c r="U10" s="605"/>
      <c r="V10" s="605"/>
      <c r="W10" s="605"/>
      <c r="X10" s="605"/>
      <c r="Y10" s="605"/>
      <c r="Z10" s="605"/>
      <c r="AA10" s="605"/>
      <c r="AB10" s="605"/>
      <c r="AC10" s="605"/>
      <c r="AD10" s="605"/>
      <c r="AE10" s="605"/>
      <c r="AF10" s="605"/>
      <c r="AG10" s="605"/>
      <c r="AH10" s="605"/>
      <c r="AI10" s="605"/>
      <c r="AJ10" s="605"/>
      <c r="AK10" s="605"/>
      <c r="AL10" s="605"/>
      <c r="AM10" s="605"/>
      <c r="AN10" s="605"/>
      <c r="AO10" s="605"/>
      <c r="AP10" s="605"/>
      <c r="AQ10" s="606" t="s">
        <v>84</v>
      </c>
      <c r="AR10" s="607"/>
      <c r="AS10" s="607"/>
      <c r="AT10" s="607"/>
      <c r="AU10" s="607"/>
      <c r="AV10" s="607"/>
      <c r="AW10" s="607"/>
      <c r="AX10" s="607"/>
      <c r="AY10" s="607"/>
      <c r="AZ10" s="607"/>
      <c r="BA10" s="607"/>
      <c r="BB10" s="607"/>
      <c r="BC10" s="607"/>
      <c r="BD10" s="607"/>
      <c r="BE10" s="607"/>
      <c r="BF10" s="607"/>
      <c r="BG10" s="607"/>
      <c r="BH10" s="607"/>
      <c r="BI10" s="607"/>
      <c r="BJ10" s="607"/>
      <c r="BK10" s="607"/>
      <c r="BL10" s="607"/>
      <c r="BM10" s="607"/>
      <c r="BN10" s="607"/>
      <c r="BO10" s="607"/>
      <c r="BP10" s="607"/>
      <c r="BQ10" s="607"/>
      <c r="BR10" s="605"/>
      <c r="BS10" s="605"/>
      <c r="BT10" s="605"/>
      <c r="BU10" s="605"/>
      <c r="BV10" s="605"/>
      <c r="BW10" s="605"/>
      <c r="BX10" s="605"/>
      <c r="BY10" s="605"/>
      <c r="BZ10" s="605"/>
      <c r="CA10" s="605"/>
      <c r="CB10" s="605"/>
      <c r="CC10" s="605"/>
      <c r="CD10" s="605"/>
      <c r="CE10" s="605"/>
      <c r="CF10" s="605"/>
      <c r="CG10" s="605"/>
      <c r="CH10" s="605"/>
      <c r="CI10" s="605"/>
      <c r="CJ10" s="605"/>
      <c r="CK10" s="605"/>
      <c r="CL10" s="605"/>
      <c r="CM10" s="605"/>
      <c r="CN10" s="605"/>
      <c r="CO10" s="605"/>
      <c r="CP10" s="605"/>
      <c r="CQ10" s="605"/>
      <c r="CR10" s="605"/>
      <c r="CS10" s="605"/>
      <c r="CT10" s="605"/>
      <c r="CU10" s="605"/>
      <c r="CV10" s="605"/>
      <c r="CW10" s="605"/>
      <c r="CX10" s="605"/>
      <c r="CY10" s="605"/>
      <c r="CZ10" s="605"/>
      <c r="DA10" s="605"/>
      <c r="DB10" s="605"/>
      <c r="DC10" s="605"/>
      <c r="DD10" s="605"/>
      <c r="DE10" s="605"/>
      <c r="DF10" s="605"/>
      <c r="DG10" s="605"/>
      <c r="DH10" s="605"/>
    </row>
    <row r="11" spans="1:153" ht="15" customHeight="1" x14ac:dyDescent="0.15">
      <c r="N11" s="241"/>
      <c r="BK11" s="612" t="s">
        <v>85</v>
      </c>
      <c r="BP11" s="612" t="s">
        <v>85</v>
      </c>
    </row>
    <row r="12" spans="1:153" ht="15" customHeight="1" x14ac:dyDescent="0.15">
      <c r="N12" s="241"/>
      <c r="BK12" s="612" t="s">
        <v>85</v>
      </c>
      <c r="BP12" s="612" t="s">
        <v>85</v>
      </c>
    </row>
    <row r="13" spans="1:153" ht="15" customHeight="1" x14ac:dyDescent="0.15">
      <c r="BK13" s="612" t="s">
        <v>85</v>
      </c>
      <c r="BP13" s="612" t="s">
        <v>85</v>
      </c>
    </row>
    <row r="14" spans="1:153" ht="15" customHeight="1" x14ac:dyDescent="0.15">
      <c r="C14" s="613"/>
      <c r="D14" s="614"/>
      <c r="E14" s="614"/>
      <c r="F14" s="614"/>
      <c r="G14" s="614"/>
      <c r="H14" s="614"/>
      <c r="I14" s="614"/>
      <c r="J14" s="614"/>
      <c r="K14" s="614"/>
      <c r="L14" s="614"/>
      <c r="M14" s="614"/>
      <c r="N14" s="614"/>
      <c r="O14" s="614"/>
      <c r="P14" s="615"/>
      <c r="Q14" s="615"/>
      <c r="R14" s="616"/>
      <c r="W14" s="134" t="s">
        <v>86</v>
      </c>
      <c r="X14" s="792" t="s">
        <v>87</v>
      </c>
      <c r="Y14" s="79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2" t="s">
        <v>85</v>
      </c>
      <c r="BP14" s="612" t="s">
        <v>85</v>
      </c>
    </row>
    <row r="15" spans="1:153" ht="15" customHeight="1" x14ac:dyDescent="0.15">
      <c r="C15" s="617"/>
      <c r="D15" s="618" t="s">
        <v>92</v>
      </c>
      <c r="E15" s="619"/>
      <c r="F15" s="619"/>
      <c r="G15" s="619"/>
      <c r="H15" s="619"/>
      <c r="I15" s="619"/>
      <c r="J15" s="619"/>
      <c r="K15" s="619"/>
      <c r="L15" s="619"/>
      <c r="M15" s="619"/>
      <c r="N15" s="619"/>
      <c r="O15" s="619"/>
      <c r="P15" s="619"/>
      <c r="Q15" s="619"/>
      <c r="R15" s="620"/>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2" t="s">
        <v>85</v>
      </c>
      <c r="BP15" s="612" t="s">
        <v>85</v>
      </c>
    </row>
    <row r="16" spans="1:153" ht="15" customHeight="1" x14ac:dyDescent="0.15">
      <c r="C16" s="617"/>
      <c r="D16" s="130" t="s">
        <v>88</v>
      </c>
      <c r="E16" s="241" t="s">
        <v>98</v>
      </c>
      <c r="F16" s="241"/>
      <c r="R16" s="620"/>
      <c r="AI16" s="621"/>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2" t="s">
        <v>85</v>
      </c>
      <c r="BP16" s="612" t="s">
        <v>85</v>
      </c>
      <c r="DC16" s="38"/>
    </row>
    <row r="17" spans="3:107" ht="15" customHeight="1" x14ac:dyDescent="0.15">
      <c r="C17" s="622"/>
      <c r="D17" s="131" t="s">
        <v>89</v>
      </c>
      <c r="E17" s="241" t="s">
        <v>100</v>
      </c>
      <c r="F17" s="241"/>
      <c r="R17" s="620"/>
      <c r="BJ17" s="623"/>
      <c r="BK17" s="612" t="s">
        <v>85</v>
      </c>
      <c r="BP17" s="612" t="s">
        <v>85</v>
      </c>
    </row>
    <row r="18" spans="3:107" ht="15" customHeight="1" x14ac:dyDescent="0.15">
      <c r="C18" s="622"/>
      <c r="D18" s="132" t="s">
        <v>90</v>
      </c>
      <c r="E18" s="241" t="s">
        <v>101</v>
      </c>
      <c r="F18" s="241"/>
      <c r="L18" s="241"/>
      <c r="R18" s="620"/>
      <c r="BK18" s="612" t="s">
        <v>85</v>
      </c>
      <c r="BP18" s="612" t="s">
        <v>85</v>
      </c>
    </row>
    <row r="19" spans="3:107" ht="15" customHeight="1" x14ac:dyDescent="0.15">
      <c r="C19" s="622"/>
      <c r="D19" s="133" t="s">
        <v>91</v>
      </c>
      <c r="E19" s="241" t="s">
        <v>102</v>
      </c>
      <c r="F19" s="241"/>
      <c r="R19" s="620"/>
      <c r="W19" s="793" t="s">
        <v>103</v>
      </c>
      <c r="AV19" s="134" t="s">
        <v>330</v>
      </c>
      <c r="AW19" s="92" t="s">
        <v>104</v>
      </c>
      <c r="AX19" s="92" t="s">
        <v>104</v>
      </c>
      <c r="AY19" s="92" t="s">
        <v>104</v>
      </c>
      <c r="AZ19" s="92" t="s">
        <v>104</v>
      </c>
      <c r="BA19" s="60" t="s">
        <v>105</v>
      </c>
      <c r="BB19" s="60" t="s">
        <v>105</v>
      </c>
      <c r="BC19" s="60" t="s">
        <v>105</v>
      </c>
      <c r="BD19" s="60" t="s">
        <v>105</v>
      </c>
      <c r="BE19" s="93" t="s">
        <v>106</v>
      </c>
      <c r="BF19" s="93" t="s">
        <v>106</v>
      </c>
      <c r="BG19" s="59" t="s">
        <v>107</v>
      </c>
      <c r="BH19" s="59" t="s">
        <v>107</v>
      </c>
      <c r="BI19" s="59" t="s">
        <v>107</v>
      </c>
      <c r="BK19" s="612" t="s">
        <v>85</v>
      </c>
      <c r="BP19" s="612" t="s">
        <v>85</v>
      </c>
      <c r="CX19" s="793" t="s">
        <v>108</v>
      </c>
      <c r="DB19" s="793" t="s">
        <v>109</v>
      </c>
    </row>
    <row r="20" spans="3:107" ht="15" customHeight="1" x14ac:dyDescent="0.15">
      <c r="C20" s="624"/>
      <c r="D20" s="625"/>
      <c r="E20" s="625"/>
      <c r="F20" s="625"/>
      <c r="G20" s="625"/>
      <c r="H20" s="625"/>
      <c r="I20" s="625"/>
      <c r="J20" s="625"/>
      <c r="K20" s="625"/>
      <c r="L20" s="625"/>
      <c r="M20" s="625"/>
      <c r="N20" s="625"/>
      <c r="O20" s="625"/>
      <c r="P20" s="625"/>
      <c r="Q20" s="625"/>
      <c r="R20" s="626"/>
      <c r="W20" s="793"/>
      <c r="AW20" s="134" t="s">
        <v>329</v>
      </c>
      <c r="AX20" s="92" t="s">
        <v>104</v>
      </c>
      <c r="AY20" s="92" t="s">
        <v>104</v>
      </c>
      <c r="AZ20" s="92" t="s">
        <v>104</v>
      </c>
      <c r="BA20" s="92" t="s">
        <v>104</v>
      </c>
      <c r="BB20" s="60" t="s">
        <v>105</v>
      </c>
      <c r="BC20" s="60" t="s">
        <v>105</v>
      </c>
      <c r="BD20" s="60" t="s">
        <v>105</v>
      </c>
      <c r="BE20" s="60" t="s">
        <v>105</v>
      </c>
      <c r="BF20" s="93" t="s">
        <v>106</v>
      </c>
      <c r="BG20" s="93" t="s">
        <v>106</v>
      </c>
      <c r="BH20" s="59" t="s">
        <v>107</v>
      </c>
      <c r="BI20" s="59" t="s">
        <v>107</v>
      </c>
      <c r="BJ20" s="59" t="s">
        <v>107</v>
      </c>
      <c r="BK20" s="612" t="s">
        <v>85</v>
      </c>
      <c r="BP20" s="612" t="s">
        <v>85</v>
      </c>
      <c r="CX20" s="793"/>
      <c r="DB20" s="793"/>
    </row>
    <row r="21" spans="3:107" ht="15" customHeight="1" x14ac:dyDescent="0.15">
      <c r="W21" s="793"/>
      <c r="AX21" s="134" t="s">
        <v>328</v>
      </c>
      <c r="AY21" s="92" t="s">
        <v>104</v>
      </c>
      <c r="AZ21" s="92" t="s">
        <v>104</v>
      </c>
      <c r="BA21" s="92" t="s">
        <v>104</v>
      </c>
      <c r="BB21" s="92" t="s">
        <v>104</v>
      </c>
      <c r="BC21" s="60" t="s">
        <v>105</v>
      </c>
      <c r="BD21" s="60" t="s">
        <v>105</v>
      </c>
      <c r="BE21" s="60" t="s">
        <v>105</v>
      </c>
      <c r="BF21" s="60" t="s">
        <v>105</v>
      </c>
      <c r="BG21" s="93" t="s">
        <v>106</v>
      </c>
      <c r="BH21" s="93" t="s">
        <v>106</v>
      </c>
      <c r="BI21" s="59" t="s">
        <v>107</v>
      </c>
      <c r="BJ21" s="59" t="s">
        <v>107</v>
      </c>
      <c r="BK21" s="612" t="s">
        <v>85</v>
      </c>
      <c r="BL21" s="59" t="s">
        <v>107</v>
      </c>
      <c r="BP21" s="612" t="s">
        <v>85</v>
      </c>
      <c r="CX21" s="793"/>
      <c r="DB21" s="793"/>
    </row>
    <row r="22" spans="3:107" ht="15" customHeight="1" x14ac:dyDescent="0.15">
      <c r="C22" s="613"/>
      <c r="D22" s="614"/>
      <c r="E22" s="614"/>
      <c r="F22" s="614"/>
      <c r="G22" s="614"/>
      <c r="H22" s="614"/>
      <c r="I22" s="614"/>
      <c r="J22" s="614"/>
      <c r="K22" s="614"/>
      <c r="L22" s="614"/>
      <c r="M22" s="614"/>
      <c r="N22" s="614"/>
      <c r="O22" s="614"/>
      <c r="P22" s="614"/>
      <c r="Q22" s="614"/>
      <c r="R22" s="627"/>
      <c r="W22" s="793"/>
      <c r="AY22" s="134" t="s">
        <v>327</v>
      </c>
      <c r="AZ22" s="92" t="s">
        <v>104</v>
      </c>
      <c r="BA22" s="92" t="s">
        <v>104</v>
      </c>
      <c r="BB22" s="92" t="s">
        <v>104</v>
      </c>
      <c r="BC22" s="92" t="s">
        <v>104</v>
      </c>
      <c r="BD22" s="60" t="s">
        <v>105</v>
      </c>
      <c r="BE22" s="60" t="s">
        <v>105</v>
      </c>
      <c r="BF22" s="60" t="s">
        <v>105</v>
      </c>
      <c r="BG22" s="60" t="s">
        <v>105</v>
      </c>
      <c r="BH22" s="93" t="s">
        <v>106</v>
      </c>
      <c r="BI22" s="93" t="s">
        <v>106</v>
      </c>
      <c r="BJ22" s="59" t="s">
        <v>107</v>
      </c>
      <c r="BK22" s="612" t="s">
        <v>85</v>
      </c>
      <c r="BL22" s="59" t="s">
        <v>107</v>
      </c>
      <c r="BM22" s="59" t="s">
        <v>107</v>
      </c>
      <c r="BP22" s="612" t="s">
        <v>85</v>
      </c>
      <c r="CX22" s="793"/>
      <c r="DB22" s="793"/>
    </row>
    <row r="23" spans="3:107" ht="15" customHeight="1" x14ac:dyDescent="0.15">
      <c r="C23" s="622"/>
      <c r="D23" s="618" t="s">
        <v>110</v>
      </c>
      <c r="E23" s="619"/>
      <c r="F23" s="619"/>
      <c r="G23" s="619"/>
      <c r="H23" s="619"/>
      <c r="I23" s="619"/>
      <c r="J23" s="619"/>
      <c r="K23" s="619"/>
      <c r="L23" s="619"/>
      <c r="M23" s="619"/>
      <c r="N23" s="619"/>
      <c r="O23" s="619"/>
      <c r="P23" s="619"/>
      <c r="Q23" s="619"/>
      <c r="R23" s="620"/>
      <c r="W23" s="793"/>
      <c r="AZ23" s="134" t="s">
        <v>326</v>
      </c>
      <c r="BA23" s="92" t="s">
        <v>104</v>
      </c>
      <c r="BB23" s="92" t="s">
        <v>104</v>
      </c>
      <c r="BC23" s="92" t="s">
        <v>104</v>
      </c>
      <c r="BD23" s="92" t="s">
        <v>104</v>
      </c>
      <c r="BE23" s="60" t="s">
        <v>105</v>
      </c>
      <c r="BF23" s="60" t="s">
        <v>105</v>
      </c>
      <c r="BG23" s="60" t="s">
        <v>105</v>
      </c>
      <c r="BH23" s="60" t="s">
        <v>105</v>
      </c>
      <c r="BI23" s="93" t="s">
        <v>106</v>
      </c>
      <c r="BJ23" s="93" t="s">
        <v>106</v>
      </c>
      <c r="BK23" s="612" t="s">
        <v>85</v>
      </c>
      <c r="BL23" s="59" t="s">
        <v>107</v>
      </c>
      <c r="BM23" s="59" t="s">
        <v>107</v>
      </c>
      <c r="BN23" s="59" t="s">
        <v>107</v>
      </c>
      <c r="BP23" s="612" t="s">
        <v>85</v>
      </c>
      <c r="CX23" s="793"/>
      <c r="DB23" s="793"/>
    </row>
    <row r="24" spans="3:107" ht="15" customHeight="1" x14ac:dyDescent="0.15">
      <c r="C24" s="622"/>
      <c r="D24" s="99" t="s">
        <v>94</v>
      </c>
      <c r="E24" s="241" t="s">
        <v>111</v>
      </c>
      <c r="F24" s="241"/>
      <c r="R24" s="620"/>
      <c r="W24" s="793"/>
      <c r="BK24" s="612" t="s">
        <v>85</v>
      </c>
      <c r="BP24" s="612" t="s">
        <v>85</v>
      </c>
      <c r="CX24" s="793"/>
      <c r="DB24" s="793"/>
    </row>
    <row r="25" spans="3:107" ht="15" customHeight="1" x14ac:dyDescent="0.15">
      <c r="C25" s="622"/>
      <c r="D25" s="101" t="s">
        <v>95</v>
      </c>
      <c r="E25" s="241" t="s">
        <v>112</v>
      </c>
      <c r="R25" s="620"/>
      <c r="W25" s="793"/>
      <c r="BK25" s="612" t="s">
        <v>85</v>
      </c>
      <c r="BP25" s="612" t="s">
        <v>85</v>
      </c>
      <c r="CX25" s="793"/>
      <c r="DB25" s="793"/>
    </row>
    <row r="26" spans="3:107" ht="15" customHeight="1" x14ac:dyDescent="0.15">
      <c r="C26" s="622"/>
      <c r="D26" s="100" t="s">
        <v>96</v>
      </c>
      <c r="E26" s="241" t="s">
        <v>113</v>
      </c>
      <c r="F26" s="241"/>
      <c r="R26" s="620"/>
      <c r="W26" s="793"/>
      <c r="BK26" s="612" t="s">
        <v>85</v>
      </c>
      <c r="BP26" s="612" t="s">
        <v>85</v>
      </c>
      <c r="CX26" s="793"/>
      <c r="DB26" s="793"/>
    </row>
    <row r="27" spans="3:107" ht="15" customHeight="1" x14ac:dyDescent="0.15">
      <c r="C27" s="622"/>
      <c r="D27" s="102" t="s">
        <v>97</v>
      </c>
      <c r="E27" s="241" t="s">
        <v>114</v>
      </c>
      <c r="F27" s="241"/>
      <c r="R27" s="620"/>
      <c r="W27" s="793"/>
      <c r="BK27" s="612" t="s">
        <v>85</v>
      </c>
      <c r="BP27" s="612" t="s">
        <v>85</v>
      </c>
      <c r="CX27" s="793"/>
      <c r="DB27" s="793"/>
    </row>
    <row r="28" spans="3:107" ht="15" customHeight="1" x14ac:dyDescent="0.15">
      <c r="C28" s="622"/>
      <c r="D28" s="112" t="s">
        <v>59</v>
      </c>
      <c r="E28" s="241" t="s">
        <v>115</v>
      </c>
      <c r="F28" s="241"/>
      <c r="R28" s="620"/>
      <c r="W28" s="793"/>
      <c r="BK28" s="612" t="s">
        <v>85</v>
      </c>
      <c r="BP28" s="612" t="s">
        <v>85</v>
      </c>
      <c r="CX28" s="793"/>
      <c r="DB28" s="793"/>
    </row>
    <row r="29" spans="3:107" ht="15" customHeight="1" x14ac:dyDescent="0.15">
      <c r="C29" s="624"/>
      <c r="D29" s="625"/>
      <c r="E29" s="625"/>
      <c r="F29" s="625"/>
      <c r="G29" s="625"/>
      <c r="H29" s="625"/>
      <c r="I29" s="625"/>
      <c r="J29" s="625"/>
      <c r="K29" s="625"/>
      <c r="L29" s="625"/>
      <c r="M29" s="625"/>
      <c r="N29" s="625"/>
      <c r="O29" s="625"/>
      <c r="P29" s="625"/>
      <c r="Q29" s="625"/>
      <c r="R29" s="626"/>
      <c r="W29" s="793"/>
      <c r="BK29" s="612" t="s">
        <v>85</v>
      </c>
      <c r="BP29" s="612" t="s">
        <v>85</v>
      </c>
      <c r="CX29" s="793"/>
      <c r="DB29" s="793"/>
    </row>
    <row r="30" spans="3:107" ht="15" customHeight="1" x14ac:dyDescent="0.15">
      <c r="Q30" s="621"/>
      <c r="W30" s="793"/>
      <c r="BK30" s="612" t="s">
        <v>85</v>
      </c>
      <c r="BP30" s="612" t="s">
        <v>85</v>
      </c>
      <c r="CX30" s="793"/>
      <c r="DB30" s="793"/>
    </row>
    <row r="31" spans="3:107" ht="15" customHeight="1" x14ac:dyDescent="0.15">
      <c r="C31" s="628"/>
      <c r="D31" s="615"/>
      <c r="E31" s="615"/>
      <c r="F31" s="615"/>
      <c r="G31" s="615"/>
      <c r="H31" s="615"/>
      <c r="I31" s="615"/>
      <c r="J31" s="615"/>
      <c r="K31" s="615"/>
      <c r="L31" s="615"/>
      <c r="M31" s="615"/>
      <c r="N31" s="615"/>
      <c r="O31" s="615"/>
      <c r="P31" s="615"/>
      <c r="Q31" s="615"/>
      <c r="R31" s="616"/>
      <c r="W31" s="793"/>
      <c r="BK31" s="612" t="s">
        <v>85</v>
      </c>
      <c r="BN31" s="629" t="s">
        <v>116</v>
      </c>
      <c r="BO31" s="115">
        <v>1</v>
      </c>
      <c r="BP31" s="612" t="s">
        <v>85</v>
      </c>
      <c r="BQ31" s="116">
        <v>2</v>
      </c>
      <c r="BR31" s="117">
        <v>3</v>
      </c>
      <c r="BS31" s="118">
        <v>4</v>
      </c>
      <c r="BT31" s="119">
        <v>5</v>
      </c>
      <c r="BU31" s="120">
        <v>6</v>
      </c>
      <c r="BV31" s="112" t="s">
        <v>59</v>
      </c>
      <c r="BW31" s="121">
        <v>7</v>
      </c>
      <c r="BX31" s="51">
        <v>8</v>
      </c>
      <c r="BY31" s="683">
        <v>9</v>
      </c>
      <c r="BZ31" s="122">
        <v>10</v>
      </c>
      <c r="CA31" s="123">
        <v>11</v>
      </c>
      <c r="CB31" s="124">
        <v>12</v>
      </c>
      <c r="CC31" s="125">
        <v>13</v>
      </c>
      <c r="CD31" s="53">
        <v>14</v>
      </c>
      <c r="CE31" s="54">
        <v>15</v>
      </c>
      <c r="CX31" s="793"/>
      <c r="DB31" s="793"/>
      <c r="DC31" s="630"/>
    </row>
    <row r="32" spans="3:107" ht="15" customHeight="1" x14ac:dyDescent="0.15">
      <c r="C32" s="617"/>
      <c r="D32" s="631" t="s">
        <v>117</v>
      </c>
      <c r="E32" s="631"/>
      <c r="F32" s="631"/>
      <c r="G32" s="631"/>
      <c r="H32" s="631"/>
      <c r="I32" s="631"/>
      <c r="J32" s="631"/>
      <c r="K32" s="631"/>
      <c r="L32" s="631"/>
      <c r="M32" s="631"/>
      <c r="N32" s="631"/>
      <c r="O32" s="631"/>
      <c r="P32" s="631"/>
      <c r="Q32" s="631"/>
      <c r="R32" s="632"/>
      <c r="W32" s="793"/>
      <c r="BK32" s="612" t="s">
        <v>85</v>
      </c>
      <c r="BM32" s="251"/>
      <c r="BO32" s="629" t="s">
        <v>118</v>
      </c>
      <c r="BP32" s="612" t="s">
        <v>85</v>
      </c>
      <c r="BQ32" s="115">
        <v>1</v>
      </c>
      <c r="BR32" s="116">
        <v>2</v>
      </c>
      <c r="BS32" s="117">
        <v>3</v>
      </c>
      <c r="BT32" s="118">
        <v>4</v>
      </c>
      <c r="BU32" s="119">
        <v>5</v>
      </c>
      <c r="BV32" s="120">
        <v>6</v>
      </c>
      <c r="BW32" s="112" t="s">
        <v>59</v>
      </c>
      <c r="BX32" s="121">
        <v>7</v>
      </c>
      <c r="BY32" s="51">
        <v>8</v>
      </c>
      <c r="BZ32" s="683">
        <v>9</v>
      </c>
      <c r="CA32" s="122">
        <v>10</v>
      </c>
      <c r="CB32" s="123">
        <v>11</v>
      </c>
      <c r="CC32" s="124">
        <v>12</v>
      </c>
      <c r="CD32" s="125">
        <v>13</v>
      </c>
      <c r="CE32" s="53">
        <v>14</v>
      </c>
      <c r="CF32" s="54">
        <v>15</v>
      </c>
      <c r="CX32" s="793"/>
      <c r="DA32" s="38"/>
      <c r="DB32" s="793"/>
      <c r="DC32" s="630"/>
    </row>
    <row r="33" spans="3:110" ht="15" customHeight="1" x14ac:dyDescent="0.15">
      <c r="C33" s="617"/>
      <c r="D33" s="92" t="s">
        <v>104</v>
      </c>
      <c r="E33" s="241" t="s">
        <v>119</v>
      </c>
      <c r="R33" s="632"/>
      <c r="W33" s="793"/>
      <c r="BK33" s="612" t="s">
        <v>85</v>
      </c>
      <c r="BP33" s="612" t="s">
        <v>85</v>
      </c>
      <c r="CX33" s="793"/>
      <c r="DB33" s="793"/>
      <c r="DC33" s="630"/>
    </row>
    <row r="34" spans="3:110" ht="15" customHeight="1" x14ac:dyDescent="0.15">
      <c r="C34" s="617"/>
      <c r="D34" s="60" t="s">
        <v>105</v>
      </c>
      <c r="E34" s="241" t="s">
        <v>120</v>
      </c>
      <c r="F34" s="241"/>
      <c r="R34" s="632"/>
      <c r="W34" s="793"/>
      <c r="BK34" s="612" t="s">
        <v>85</v>
      </c>
      <c r="BP34" s="612"/>
      <c r="BQ34" s="134" t="s">
        <v>121</v>
      </c>
      <c r="BR34" s="115">
        <v>1</v>
      </c>
      <c r="BS34" s="116">
        <v>2</v>
      </c>
      <c r="BT34" s="117">
        <v>3</v>
      </c>
      <c r="BU34" s="118">
        <v>4</v>
      </c>
      <c r="BV34" s="119">
        <v>5</v>
      </c>
      <c r="BW34" s="120">
        <v>6</v>
      </c>
      <c r="BX34" s="112" t="s">
        <v>59</v>
      </c>
      <c r="BY34" s="121">
        <v>7</v>
      </c>
      <c r="BZ34" s="51">
        <v>8</v>
      </c>
      <c r="CA34" s="683">
        <v>9</v>
      </c>
      <c r="CB34" s="122">
        <v>10</v>
      </c>
      <c r="CC34" s="123">
        <v>11</v>
      </c>
      <c r="CD34" s="124">
        <v>12</v>
      </c>
      <c r="CE34" s="125">
        <v>13</v>
      </c>
      <c r="CF34" s="53">
        <v>14</v>
      </c>
      <c r="CG34" s="54">
        <v>15</v>
      </c>
      <c r="CT34" s="633"/>
      <c r="CV34" s="634"/>
      <c r="CX34" s="793"/>
      <c r="DB34" s="793"/>
      <c r="DC34" s="630"/>
    </row>
    <row r="35" spans="3:110" ht="15" customHeight="1" x14ac:dyDescent="0.15">
      <c r="C35" s="617"/>
      <c r="D35" s="93" t="s">
        <v>106</v>
      </c>
      <c r="E35" s="241" t="s">
        <v>122</v>
      </c>
      <c r="F35" s="241"/>
      <c r="R35" s="632"/>
      <c r="W35" s="793"/>
      <c r="BK35" s="612" t="s">
        <v>85</v>
      </c>
      <c r="BP35" s="612"/>
      <c r="BQ35" s="251"/>
      <c r="BR35" s="134" t="s">
        <v>123</v>
      </c>
      <c r="BS35" s="115">
        <v>1</v>
      </c>
      <c r="BT35" s="116">
        <v>2</v>
      </c>
      <c r="BU35" s="117">
        <v>3</v>
      </c>
      <c r="BV35" s="118">
        <v>4</v>
      </c>
      <c r="BW35" s="119">
        <v>5</v>
      </c>
      <c r="BX35" s="120">
        <v>6</v>
      </c>
      <c r="BY35" s="112" t="s">
        <v>59</v>
      </c>
      <c r="BZ35" s="121">
        <v>7</v>
      </c>
      <c r="CA35" s="51">
        <v>8</v>
      </c>
      <c r="CB35" s="683">
        <v>9</v>
      </c>
      <c r="CC35" s="122">
        <v>10</v>
      </c>
      <c r="CD35" s="123">
        <v>11</v>
      </c>
      <c r="CE35" s="124">
        <v>12</v>
      </c>
      <c r="CF35" s="125">
        <v>13</v>
      </c>
      <c r="CG35" s="53">
        <v>14</v>
      </c>
      <c r="CH35" s="54">
        <v>15</v>
      </c>
      <c r="CX35" s="793"/>
      <c r="DB35" s="793"/>
      <c r="DC35" s="630"/>
    </row>
    <row r="36" spans="3:110" ht="15" customHeight="1" x14ac:dyDescent="0.15">
      <c r="C36" s="617"/>
      <c r="D36" s="59" t="s">
        <v>107</v>
      </c>
      <c r="E36" s="241" t="s">
        <v>112</v>
      </c>
      <c r="F36" s="241"/>
      <c r="R36" s="632"/>
      <c r="W36" s="793"/>
      <c r="BK36" s="612" t="s">
        <v>85</v>
      </c>
      <c r="BP36" s="612" t="s">
        <v>85</v>
      </c>
      <c r="BQ36" s="251"/>
      <c r="BS36" s="134" t="s">
        <v>124</v>
      </c>
      <c r="BT36" s="115">
        <v>1</v>
      </c>
      <c r="BU36" s="116">
        <v>2</v>
      </c>
      <c r="BV36" s="117">
        <v>3</v>
      </c>
      <c r="BW36" s="118">
        <v>4</v>
      </c>
      <c r="BX36" s="119">
        <v>5</v>
      </c>
      <c r="BY36" s="120">
        <v>6</v>
      </c>
      <c r="BZ36" s="112" t="s">
        <v>59</v>
      </c>
      <c r="CA36" s="121">
        <v>7</v>
      </c>
      <c r="CB36" s="51">
        <v>8</v>
      </c>
      <c r="CC36" s="683">
        <v>9</v>
      </c>
      <c r="CD36" s="122">
        <v>10</v>
      </c>
      <c r="CE36" s="123">
        <v>11</v>
      </c>
      <c r="CF36" s="124">
        <v>12</v>
      </c>
      <c r="CG36" s="125">
        <v>13</v>
      </c>
      <c r="CH36" s="53">
        <v>14</v>
      </c>
      <c r="CI36" s="54">
        <v>15</v>
      </c>
      <c r="CX36" s="793"/>
      <c r="DB36" s="793"/>
      <c r="DC36" s="630"/>
      <c r="DD36" s="57"/>
      <c r="DE36" s="57"/>
      <c r="DF36" s="57"/>
    </row>
    <row r="37" spans="3:110" ht="15" customHeight="1" x14ac:dyDescent="0.15">
      <c r="C37" s="617"/>
      <c r="D37" s="241"/>
      <c r="E37" s="241"/>
      <c r="F37" s="241"/>
      <c r="R37" s="632"/>
      <c r="W37" s="793"/>
      <c r="BK37" s="612" t="s">
        <v>85</v>
      </c>
      <c r="BP37" s="612" t="s">
        <v>85</v>
      </c>
      <c r="BQ37" s="251"/>
      <c r="BR37" s="251"/>
      <c r="BT37" s="134" t="s">
        <v>125</v>
      </c>
      <c r="BU37" s="115">
        <v>1</v>
      </c>
      <c r="BV37" s="116">
        <v>2</v>
      </c>
      <c r="BW37" s="117">
        <v>3</v>
      </c>
      <c r="BX37" s="118">
        <v>4</v>
      </c>
      <c r="BY37" s="119">
        <v>5</v>
      </c>
      <c r="BZ37" s="120">
        <v>6</v>
      </c>
      <c r="CA37" s="112" t="s">
        <v>59</v>
      </c>
      <c r="CB37" s="121">
        <v>7</v>
      </c>
      <c r="CC37" s="51">
        <v>8</v>
      </c>
      <c r="CD37" s="683">
        <v>9</v>
      </c>
      <c r="CE37" s="122">
        <v>10</v>
      </c>
      <c r="CF37" s="123">
        <v>11</v>
      </c>
      <c r="CG37" s="124">
        <v>12</v>
      </c>
      <c r="CH37" s="125">
        <v>13</v>
      </c>
      <c r="CI37" s="53">
        <v>14</v>
      </c>
      <c r="CJ37" s="54">
        <v>15</v>
      </c>
      <c r="CX37" s="793"/>
      <c r="DB37" s="793"/>
      <c r="DC37" s="630"/>
      <c r="DD37" s="57"/>
      <c r="DE37" s="57"/>
      <c r="DF37" s="57"/>
    </row>
    <row r="38" spans="3:110" ht="15" customHeight="1" x14ac:dyDescent="0.15">
      <c r="C38" s="635"/>
      <c r="D38" s="636"/>
      <c r="E38" s="636"/>
      <c r="F38" s="636"/>
      <c r="G38" s="636"/>
      <c r="H38" s="636"/>
      <c r="I38" s="636"/>
      <c r="J38" s="636"/>
      <c r="K38" s="636"/>
      <c r="L38" s="636"/>
      <c r="M38" s="636"/>
      <c r="N38" s="636"/>
      <c r="O38" s="636"/>
      <c r="P38" s="636"/>
      <c r="Q38" s="636"/>
      <c r="R38" s="637"/>
      <c r="W38" s="793"/>
      <c r="BK38" s="612" t="s">
        <v>85</v>
      </c>
      <c r="BP38" s="612" t="s">
        <v>85</v>
      </c>
      <c r="BQ38" s="251"/>
      <c r="BR38" s="251"/>
      <c r="BS38" s="251"/>
      <c r="BU38" s="134" t="s">
        <v>126</v>
      </c>
      <c r="BV38" s="115">
        <v>1</v>
      </c>
      <c r="BW38" s="116">
        <v>2</v>
      </c>
      <c r="BX38" s="117">
        <v>3</v>
      </c>
      <c r="BY38" s="118">
        <v>4</v>
      </c>
      <c r="BZ38" s="119">
        <v>5</v>
      </c>
      <c r="CA38" s="120">
        <v>6</v>
      </c>
      <c r="CB38" s="112" t="s">
        <v>59</v>
      </c>
      <c r="CC38" s="121">
        <v>7</v>
      </c>
      <c r="CD38" s="51">
        <v>8</v>
      </c>
      <c r="CE38" s="683">
        <v>9</v>
      </c>
      <c r="CF38" s="122">
        <v>10</v>
      </c>
      <c r="CG38" s="123">
        <v>11</v>
      </c>
      <c r="CH38" s="124">
        <v>12</v>
      </c>
      <c r="CI38" s="125">
        <v>13</v>
      </c>
      <c r="CJ38" s="53">
        <v>14</v>
      </c>
      <c r="CK38" s="54">
        <v>15</v>
      </c>
      <c r="CX38" s="793"/>
      <c r="DB38" s="793"/>
      <c r="DC38" s="630"/>
      <c r="DD38" s="57"/>
      <c r="DE38" s="57"/>
      <c r="DF38" s="57"/>
    </row>
    <row r="39" spans="3:110" ht="15" customHeight="1" x14ac:dyDescent="0.15">
      <c r="W39" s="793"/>
      <c r="BK39" s="612" t="s">
        <v>85</v>
      </c>
      <c r="BP39" s="612" t="s">
        <v>85</v>
      </c>
      <c r="CX39" s="793"/>
      <c r="DB39" s="793"/>
      <c r="DC39" s="630"/>
      <c r="DD39" s="57"/>
      <c r="DE39" s="57"/>
      <c r="DF39" s="57"/>
    </row>
    <row r="40" spans="3:110" ht="15" customHeight="1" x14ac:dyDescent="0.15">
      <c r="C40" s="628"/>
      <c r="D40" s="615"/>
      <c r="E40" s="615"/>
      <c r="F40" s="615"/>
      <c r="G40" s="615"/>
      <c r="H40" s="615"/>
      <c r="I40" s="615"/>
      <c r="J40" s="615"/>
      <c r="K40" s="615"/>
      <c r="L40" s="615"/>
      <c r="M40" s="615"/>
      <c r="N40" s="615"/>
      <c r="O40" s="615"/>
      <c r="P40" s="615"/>
      <c r="Q40" s="615"/>
      <c r="R40" s="616"/>
      <c r="W40" s="793"/>
      <c r="BK40" s="612" t="s">
        <v>85</v>
      </c>
      <c r="BP40" s="612" t="s">
        <v>85</v>
      </c>
      <c r="BV40" s="134" t="s">
        <v>127</v>
      </c>
      <c r="BW40" s="115">
        <v>1</v>
      </c>
      <c r="BX40" s="116">
        <v>2</v>
      </c>
      <c r="BY40" s="117">
        <v>3</v>
      </c>
      <c r="BZ40" s="118">
        <v>4</v>
      </c>
      <c r="CA40" s="119">
        <v>5</v>
      </c>
      <c r="CB40" s="120">
        <v>6</v>
      </c>
      <c r="CC40" s="112" t="s">
        <v>59</v>
      </c>
      <c r="CD40" s="121">
        <v>7</v>
      </c>
      <c r="CE40" s="51">
        <v>8</v>
      </c>
      <c r="CF40" s="683">
        <v>9</v>
      </c>
      <c r="CG40" s="122">
        <v>10</v>
      </c>
      <c r="CH40" s="123">
        <v>11</v>
      </c>
      <c r="CI40" s="124">
        <v>12</v>
      </c>
      <c r="CJ40" s="125">
        <v>13</v>
      </c>
      <c r="CK40" s="53">
        <v>14</v>
      </c>
      <c r="CL40" s="54">
        <v>15</v>
      </c>
      <c r="CX40" s="793"/>
      <c r="DB40" s="793"/>
      <c r="DC40" s="630"/>
      <c r="DD40" s="57"/>
      <c r="DE40" s="57"/>
      <c r="DF40" s="57"/>
    </row>
    <row r="41" spans="3:110" ht="15" customHeight="1" x14ac:dyDescent="0.15">
      <c r="C41" s="617"/>
      <c r="D41" s="631" t="s">
        <v>128</v>
      </c>
      <c r="E41" s="631"/>
      <c r="F41" s="631"/>
      <c r="G41" s="631"/>
      <c r="H41" s="631"/>
      <c r="I41" s="631"/>
      <c r="J41" s="631"/>
      <c r="K41" s="631"/>
      <c r="L41" s="631"/>
      <c r="M41" s="631"/>
      <c r="N41" s="631"/>
      <c r="O41" s="631"/>
      <c r="P41" s="631"/>
      <c r="Q41" s="631"/>
      <c r="R41" s="632"/>
      <c r="W41" s="793"/>
      <c r="BK41" s="612" t="s">
        <v>85</v>
      </c>
      <c r="BP41" s="612" t="s">
        <v>85</v>
      </c>
      <c r="BV41" s="251"/>
      <c r="BW41" s="134" t="s">
        <v>129</v>
      </c>
      <c r="BX41" s="115">
        <v>1</v>
      </c>
      <c r="BY41" s="116">
        <v>2</v>
      </c>
      <c r="BZ41" s="117">
        <v>3</v>
      </c>
      <c r="CA41" s="118">
        <v>4</v>
      </c>
      <c r="CB41" s="119">
        <v>5</v>
      </c>
      <c r="CC41" s="120">
        <v>6</v>
      </c>
      <c r="CD41" s="112" t="s">
        <v>59</v>
      </c>
      <c r="CE41" s="121">
        <v>7</v>
      </c>
      <c r="CF41" s="51">
        <v>8</v>
      </c>
      <c r="CG41" s="683">
        <v>9</v>
      </c>
      <c r="CH41" s="122">
        <v>10</v>
      </c>
      <c r="CI41" s="123">
        <v>11</v>
      </c>
      <c r="CJ41" s="124">
        <v>12</v>
      </c>
      <c r="CK41" s="125">
        <v>13</v>
      </c>
      <c r="CL41" s="53">
        <v>14</v>
      </c>
      <c r="CM41" s="54">
        <v>15</v>
      </c>
      <c r="CX41" s="793"/>
      <c r="DB41" s="793"/>
      <c r="DC41" s="630"/>
      <c r="DD41" s="57"/>
      <c r="DE41" s="57"/>
      <c r="DF41" s="57"/>
    </row>
    <row r="42" spans="3:110" ht="15" customHeight="1" x14ac:dyDescent="0.15">
      <c r="C42" s="617"/>
      <c r="D42" s="94" t="s">
        <v>62</v>
      </c>
      <c r="E42" s="241" t="s">
        <v>130</v>
      </c>
      <c r="F42" s="241"/>
      <c r="R42" s="632"/>
      <c r="W42" s="793"/>
      <c r="BK42" s="612" t="s">
        <v>85</v>
      </c>
      <c r="BP42" s="612" t="s">
        <v>85</v>
      </c>
      <c r="BV42" s="251"/>
      <c r="BX42" s="134" t="s">
        <v>131</v>
      </c>
      <c r="BY42" s="115">
        <v>1</v>
      </c>
      <c r="BZ42" s="116">
        <v>2</v>
      </c>
      <c r="CA42" s="117">
        <v>3</v>
      </c>
      <c r="CB42" s="118">
        <v>4</v>
      </c>
      <c r="CC42" s="119">
        <v>5</v>
      </c>
      <c r="CD42" s="120">
        <v>6</v>
      </c>
      <c r="CE42" s="112" t="s">
        <v>59</v>
      </c>
      <c r="CF42" s="121">
        <v>7</v>
      </c>
      <c r="CG42" s="51">
        <v>8</v>
      </c>
      <c r="CH42" s="683">
        <v>9</v>
      </c>
      <c r="CI42" s="122">
        <v>10</v>
      </c>
      <c r="CJ42" s="123">
        <v>11</v>
      </c>
      <c r="CK42" s="124">
        <v>12</v>
      </c>
      <c r="CL42" s="125">
        <v>13</v>
      </c>
      <c r="CM42" s="53">
        <v>14</v>
      </c>
      <c r="CN42" s="54">
        <v>15</v>
      </c>
      <c r="CX42" s="793"/>
      <c r="DB42" s="793"/>
      <c r="DC42" s="630"/>
      <c r="DD42" s="140"/>
      <c r="DE42" s="140"/>
      <c r="DF42" s="57"/>
    </row>
    <row r="43" spans="3:110" ht="15" customHeight="1" x14ac:dyDescent="0.15">
      <c r="C43" s="617"/>
      <c r="D43" s="95" t="s">
        <v>59</v>
      </c>
      <c r="E43" s="241" t="s">
        <v>132</v>
      </c>
      <c r="F43" s="241"/>
      <c r="R43" s="632"/>
      <c r="W43" s="793"/>
      <c r="BK43" s="612" t="s">
        <v>85</v>
      </c>
      <c r="BP43" s="612" t="s">
        <v>85</v>
      </c>
      <c r="CX43" s="793"/>
      <c r="DB43" s="793"/>
      <c r="DC43" s="630"/>
      <c r="DD43" s="140"/>
      <c r="DE43" s="140"/>
      <c r="DF43" s="57"/>
    </row>
    <row r="44" spans="3:110" ht="15" customHeight="1" x14ac:dyDescent="0.15">
      <c r="C44" s="617"/>
      <c r="D44" s="96" t="s">
        <v>63</v>
      </c>
      <c r="E44" s="241" t="s">
        <v>133</v>
      </c>
      <c r="F44" s="241"/>
      <c r="R44" s="632"/>
      <c r="W44" s="793"/>
      <c r="BK44" s="612" t="s">
        <v>85</v>
      </c>
      <c r="BP44" s="612" t="s">
        <v>85</v>
      </c>
      <c r="BX44" s="251"/>
      <c r="BY44" s="134" t="s">
        <v>134</v>
      </c>
      <c r="BZ44" s="115">
        <v>1</v>
      </c>
      <c r="CA44" s="116">
        <v>2</v>
      </c>
      <c r="CB44" s="117">
        <v>3</v>
      </c>
      <c r="CC44" s="118">
        <v>4</v>
      </c>
      <c r="CD44" s="119">
        <v>5</v>
      </c>
      <c r="CE44" s="120">
        <v>6</v>
      </c>
      <c r="CF44" s="112" t="s">
        <v>59</v>
      </c>
      <c r="CG44" s="121">
        <v>7</v>
      </c>
      <c r="CH44" s="51">
        <v>8</v>
      </c>
      <c r="CI44" s="683">
        <v>9</v>
      </c>
      <c r="CJ44" s="122">
        <v>10</v>
      </c>
      <c r="CK44" s="123">
        <v>11</v>
      </c>
      <c r="CL44" s="124">
        <v>12</v>
      </c>
      <c r="CM44" s="125">
        <v>13</v>
      </c>
      <c r="CN44" s="53">
        <v>14</v>
      </c>
      <c r="CO44" s="54">
        <v>15</v>
      </c>
      <c r="CX44" s="793"/>
      <c r="DB44" s="793"/>
      <c r="DC44" s="630"/>
      <c r="DD44" s="251"/>
      <c r="DE44" s="251"/>
      <c r="DF44" s="638"/>
    </row>
    <row r="45" spans="3:110" ht="15" customHeight="1" x14ac:dyDescent="0.15">
      <c r="C45" s="617"/>
      <c r="D45" s="97" t="s">
        <v>64</v>
      </c>
      <c r="E45" s="241" t="s">
        <v>135</v>
      </c>
      <c r="F45" s="241"/>
      <c r="R45" s="632"/>
      <c r="W45" s="793"/>
      <c r="BK45" s="612" t="s">
        <v>85</v>
      </c>
      <c r="BP45" s="612" t="s">
        <v>85</v>
      </c>
      <c r="BX45" s="251"/>
      <c r="BY45" s="251"/>
      <c r="BZ45" s="134" t="s">
        <v>136</v>
      </c>
      <c r="CA45" s="115">
        <v>1</v>
      </c>
      <c r="CB45" s="116">
        <v>2</v>
      </c>
      <c r="CC45" s="117">
        <v>3</v>
      </c>
      <c r="CD45" s="118">
        <v>4</v>
      </c>
      <c r="CE45" s="119">
        <v>5</v>
      </c>
      <c r="CF45" s="120">
        <v>6</v>
      </c>
      <c r="CG45" s="112" t="s">
        <v>59</v>
      </c>
      <c r="CH45" s="121">
        <v>7</v>
      </c>
      <c r="CI45" s="51">
        <v>8</v>
      </c>
      <c r="CJ45" s="683">
        <v>9</v>
      </c>
      <c r="CK45" s="122">
        <v>10</v>
      </c>
      <c r="CL45" s="123">
        <v>11</v>
      </c>
      <c r="CM45" s="124">
        <v>12</v>
      </c>
      <c r="CN45" s="125">
        <v>13</v>
      </c>
      <c r="CO45" s="53">
        <v>14</v>
      </c>
      <c r="CP45" s="54">
        <v>15</v>
      </c>
      <c r="CX45" s="793"/>
      <c r="DB45" s="793"/>
      <c r="DC45" s="630"/>
      <c r="DD45" s="251"/>
      <c r="DE45" s="251"/>
      <c r="DF45" s="140"/>
    </row>
    <row r="46" spans="3:110" ht="15" customHeight="1" x14ac:dyDescent="0.15">
      <c r="C46" s="617"/>
      <c r="D46" s="98" t="s">
        <v>65</v>
      </c>
      <c r="E46" s="241" t="s">
        <v>137</v>
      </c>
      <c r="F46" s="241"/>
      <c r="R46" s="632"/>
      <c r="W46" s="793"/>
      <c r="BK46" s="612" t="s">
        <v>85</v>
      </c>
      <c r="BP46" s="612" t="s">
        <v>85</v>
      </c>
      <c r="BY46" s="251"/>
      <c r="CA46" s="134" t="s">
        <v>138</v>
      </c>
      <c r="CB46" s="115">
        <v>1</v>
      </c>
      <c r="CC46" s="116">
        <v>2</v>
      </c>
      <c r="CD46" s="117">
        <v>3</v>
      </c>
      <c r="CE46" s="118">
        <v>4</v>
      </c>
      <c r="CF46" s="119">
        <v>5</v>
      </c>
      <c r="CG46" s="120">
        <v>6</v>
      </c>
      <c r="CH46" s="112" t="s">
        <v>59</v>
      </c>
      <c r="CI46" s="121">
        <v>7</v>
      </c>
      <c r="CJ46" s="51">
        <v>8</v>
      </c>
      <c r="CK46" s="683">
        <v>9</v>
      </c>
      <c r="CL46" s="122">
        <v>10</v>
      </c>
      <c r="CM46" s="123">
        <v>11</v>
      </c>
      <c r="CN46" s="124">
        <v>12</v>
      </c>
      <c r="CO46" s="125">
        <v>13</v>
      </c>
      <c r="CP46" s="53">
        <v>14</v>
      </c>
      <c r="CQ46" s="54">
        <v>15</v>
      </c>
      <c r="CX46" s="793"/>
      <c r="CY46" s="140"/>
      <c r="DB46" s="793"/>
      <c r="DC46" s="630"/>
      <c r="DD46" s="251"/>
      <c r="DE46" s="251"/>
      <c r="DF46" s="57"/>
    </row>
    <row r="47" spans="3:110" ht="15" customHeight="1" x14ac:dyDescent="0.15">
      <c r="C47" s="617"/>
      <c r="D47" s="22" t="s">
        <v>66</v>
      </c>
      <c r="E47" s="241" t="s">
        <v>139</v>
      </c>
      <c r="R47" s="632"/>
      <c r="W47" s="793"/>
      <c r="BK47" s="612" t="s">
        <v>85</v>
      </c>
      <c r="BP47" s="612" t="s">
        <v>85</v>
      </c>
      <c r="CB47" s="134" t="s">
        <v>140</v>
      </c>
      <c r="CC47" s="115">
        <v>1</v>
      </c>
      <c r="CD47" s="116">
        <v>2</v>
      </c>
      <c r="CE47" s="117">
        <v>3</v>
      </c>
      <c r="CF47" s="118">
        <v>4</v>
      </c>
      <c r="CG47" s="119">
        <v>5</v>
      </c>
      <c r="CH47" s="120">
        <v>6</v>
      </c>
      <c r="CI47" s="112" t="s">
        <v>59</v>
      </c>
      <c r="CJ47" s="121">
        <v>7</v>
      </c>
      <c r="CK47" s="51">
        <v>8</v>
      </c>
      <c r="CL47" s="683">
        <v>9</v>
      </c>
      <c r="CM47" s="122">
        <v>10</v>
      </c>
      <c r="CN47" s="123">
        <v>11</v>
      </c>
      <c r="CO47" s="124">
        <v>12</v>
      </c>
      <c r="CP47" s="125">
        <v>13</v>
      </c>
      <c r="CQ47" s="53">
        <v>14</v>
      </c>
      <c r="CR47" s="54">
        <v>15</v>
      </c>
      <c r="CX47" s="793"/>
      <c r="CY47" s="140"/>
      <c r="DB47" s="793"/>
      <c r="DC47" s="630"/>
      <c r="DF47" s="57"/>
    </row>
    <row r="48" spans="3:110" ht="15" customHeight="1" x14ac:dyDescent="0.15">
      <c r="C48" s="635"/>
      <c r="D48" s="636"/>
      <c r="E48" s="636"/>
      <c r="F48" s="636"/>
      <c r="G48" s="636"/>
      <c r="H48" s="636"/>
      <c r="I48" s="636"/>
      <c r="J48" s="636"/>
      <c r="K48" s="636"/>
      <c r="L48" s="636"/>
      <c r="M48" s="636"/>
      <c r="N48" s="636"/>
      <c r="O48" s="636"/>
      <c r="P48" s="636"/>
      <c r="Q48" s="636"/>
      <c r="R48" s="637"/>
      <c r="W48" s="793"/>
      <c r="BK48" s="612" t="s">
        <v>85</v>
      </c>
      <c r="BP48" s="612" t="s">
        <v>85</v>
      </c>
      <c r="CW48" s="633"/>
      <c r="CX48" s="793"/>
      <c r="CY48" s="140"/>
      <c r="DB48" s="793"/>
      <c r="DD48" s="57"/>
      <c r="DE48" s="57"/>
      <c r="DF48" s="57"/>
    </row>
    <row r="49" spans="3:119" ht="15" customHeight="1" x14ac:dyDescent="0.15">
      <c r="BK49" s="612" t="s">
        <v>85</v>
      </c>
      <c r="BP49" s="612" t="s">
        <v>85</v>
      </c>
      <c r="CC49" s="134" t="s">
        <v>141</v>
      </c>
      <c r="CD49" s="115">
        <v>1</v>
      </c>
      <c r="CE49" s="116">
        <v>2</v>
      </c>
      <c r="CF49" s="117">
        <v>3</v>
      </c>
      <c r="CG49" s="118">
        <v>4</v>
      </c>
      <c r="CH49" s="119">
        <v>5</v>
      </c>
      <c r="CI49" s="120">
        <v>6</v>
      </c>
      <c r="CJ49" s="112" t="s">
        <v>59</v>
      </c>
      <c r="CK49" s="121">
        <v>7</v>
      </c>
      <c r="CL49" s="51">
        <v>8</v>
      </c>
      <c r="CM49" s="683">
        <v>9</v>
      </c>
      <c r="CN49" s="122">
        <v>10</v>
      </c>
      <c r="CO49" s="123">
        <v>11</v>
      </c>
      <c r="CP49" s="124">
        <v>12</v>
      </c>
      <c r="CQ49" s="125">
        <v>13</v>
      </c>
      <c r="CR49" s="53">
        <v>14</v>
      </c>
      <c r="CS49" s="54">
        <v>15</v>
      </c>
      <c r="CT49" s="112" t="s">
        <v>59</v>
      </c>
      <c r="CX49" s="140"/>
      <c r="DE49" s="140"/>
      <c r="DF49" s="140"/>
    </row>
    <row r="50" spans="3:119" ht="15" customHeight="1" x14ac:dyDescent="0.15">
      <c r="C50" s="628"/>
      <c r="D50" s="615"/>
      <c r="E50" s="615"/>
      <c r="F50" s="615"/>
      <c r="G50" s="615"/>
      <c r="H50" s="615"/>
      <c r="I50" s="615"/>
      <c r="J50" s="615"/>
      <c r="K50" s="615"/>
      <c r="L50" s="615"/>
      <c r="M50" s="615"/>
      <c r="N50" s="615"/>
      <c r="O50" s="615"/>
      <c r="P50" s="615"/>
      <c r="Q50" s="615"/>
      <c r="R50" s="616"/>
      <c r="BK50" s="612" t="s">
        <v>85</v>
      </c>
      <c r="BP50" s="612" t="s">
        <v>85</v>
      </c>
      <c r="CW50" s="140"/>
      <c r="CX50" s="140"/>
      <c r="DF50" s="140"/>
    </row>
    <row r="51" spans="3:119" ht="15" customHeight="1" thickBot="1" x14ac:dyDescent="0.2">
      <c r="C51" s="617"/>
      <c r="D51" s="618" t="s">
        <v>142</v>
      </c>
      <c r="E51" s="640"/>
      <c r="F51" s="640"/>
      <c r="G51" s="640"/>
      <c r="H51" s="640"/>
      <c r="I51" s="640"/>
      <c r="J51" s="640"/>
      <c r="K51" s="640"/>
      <c r="L51" s="640"/>
      <c r="M51" s="640"/>
      <c r="N51" s="640"/>
      <c r="O51" s="640"/>
      <c r="P51" s="640"/>
      <c r="Q51" s="640"/>
      <c r="R51" s="632"/>
      <c r="BK51" s="612" t="s">
        <v>85</v>
      </c>
      <c r="BP51" s="612" t="s">
        <v>85</v>
      </c>
      <c r="BW51" s="641" t="s">
        <v>36</v>
      </c>
      <c r="BX51" s="642"/>
      <c r="BY51" s="642"/>
      <c r="BZ51" s="642"/>
      <c r="CA51" s="642"/>
      <c r="CB51" s="642"/>
      <c r="CC51" s="643" t="s">
        <v>38</v>
      </c>
      <c r="CD51" s="644"/>
      <c r="CE51" s="644"/>
      <c r="CF51" s="644"/>
      <c r="CG51" s="644"/>
      <c r="CH51" s="644"/>
      <c r="CI51" s="645" t="s">
        <v>143</v>
      </c>
      <c r="CJ51" s="646"/>
      <c r="CK51" s="646"/>
      <c r="CL51" s="646"/>
    </row>
    <row r="52" spans="3:119" ht="15" customHeight="1" thickBot="1" x14ac:dyDescent="0.2">
      <c r="C52" s="617"/>
      <c r="D52" s="115">
        <v>1</v>
      </c>
      <c r="E52" s="241" t="s">
        <v>144</v>
      </c>
      <c r="F52" s="241"/>
      <c r="R52" s="632"/>
      <c r="BK52" s="612" t="s">
        <v>85</v>
      </c>
      <c r="BM52" s="107" t="s">
        <v>145</v>
      </c>
      <c r="BN52" s="108"/>
      <c r="BO52" s="108"/>
      <c r="BP52" s="612" t="s">
        <v>85</v>
      </c>
      <c r="BQ52" s="108"/>
      <c r="BR52" s="110" t="s">
        <v>146</v>
      </c>
      <c r="BS52" s="111"/>
      <c r="BT52" s="111"/>
      <c r="BU52" s="109"/>
      <c r="CM52" s="794" t="s">
        <v>147</v>
      </c>
      <c r="CN52" s="794"/>
      <c r="CO52" s="794"/>
      <c r="CP52" s="794"/>
      <c r="CQ52" s="794"/>
      <c r="CR52" s="794"/>
      <c r="CS52" s="794"/>
      <c r="DC52" s="57"/>
      <c r="DD52" s="57"/>
      <c r="DE52" s="57"/>
      <c r="DF52" s="57"/>
    </row>
    <row r="53" spans="3:119" ht="15" customHeight="1" thickBot="1" x14ac:dyDescent="0.2">
      <c r="C53" s="617"/>
      <c r="D53" s="116">
        <v>2</v>
      </c>
      <c r="E53" s="241" t="s">
        <v>148</v>
      </c>
      <c r="F53" s="241"/>
      <c r="R53" s="632"/>
      <c r="BK53" s="612" t="s">
        <v>85</v>
      </c>
      <c r="BM53" s="652"/>
      <c r="BN53" s="652"/>
      <c r="BO53" s="652"/>
      <c r="BP53" s="612" t="s">
        <v>85</v>
      </c>
      <c r="BQ53" s="652"/>
      <c r="BR53" s="653" t="s">
        <v>149</v>
      </c>
      <c r="BS53" s="654"/>
      <c r="BT53" s="655"/>
      <c r="BV53" s="656" t="s">
        <v>150</v>
      </c>
      <c r="BW53" s="657"/>
      <c r="BX53" s="658"/>
      <c r="CT53" s="659"/>
      <c r="DK53" s="241"/>
      <c r="DL53" s="241"/>
      <c r="DM53" s="241"/>
    </row>
    <row r="54" spans="3:119" ht="15" customHeight="1" x14ac:dyDescent="0.15">
      <c r="C54" s="617"/>
      <c r="D54" s="117">
        <v>3</v>
      </c>
      <c r="E54" s="241" t="s">
        <v>151</v>
      </c>
      <c r="F54" s="241"/>
      <c r="R54" s="632"/>
      <c r="BK54" s="612" t="s">
        <v>85</v>
      </c>
      <c r="BP54" s="612" t="s">
        <v>85</v>
      </c>
    </row>
    <row r="55" spans="3:119" ht="15" customHeight="1" x14ac:dyDescent="0.15">
      <c r="C55" s="617"/>
      <c r="D55" s="118">
        <v>4</v>
      </c>
      <c r="E55" s="241" t="s">
        <v>152</v>
      </c>
      <c r="F55" s="241"/>
      <c r="R55" s="632"/>
      <c r="BK55" s="612" t="s">
        <v>85</v>
      </c>
      <c r="BP55" s="612" t="s">
        <v>85</v>
      </c>
    </row>
    <row r="56" spans="3:119" ht="15" customHeight="1" x14ac:dyDescent="0.15">
      <c r="C56" s="617"/>
      <c r="D56" s="119">
        <v>5</v>
      </c>
      <c r="E56" s="241" t="s">
        <v>153</v>
      </c>
      <c r="F56" s="241"/>
      <c r="R56" s="632"/>
      <c r="BK56" s="612" t="s">
        <v>85</v>
      </c>
      <c r="BP56" s="612" t="s">
        <v>85</v>
      </c>
      <c r="CM56" s="134" t="s">
        <v>154</v>
      </c>
      <c r="CN56" s="112" t="s">
        <v>59</v>
      </c>
      <c r="CO56" s="34"/>
      <c r="CP56" s="34"/>
      <c r="CQ56" s="34"/>
      <c r="CR56" s="34"/>
      <c r="CS56" s="34"/>
      <c r="CT56" s="34"/>
      <c r="CU56" s="659"/>
    </row>
    <row r="57" spans="3:119" ht="15" customHeight="1" x14ac:dyDescent="0.15">
      <c r="C57" s="617"/>
      <c r="D57" s="120">
        <v>6</v>
      </c>
      <c r="E57" s="241" t="s">
        <v>155</v>
      </c>
      <c r="F57" s="241"/>
      <c r="R57" s="632"/>
      <c r="BK57" s="612" t="s">
        <v>85</v>
      </c>
      <c r="BP57" s="612" t="s">
        <v>85</v>
      </c>
      <c r="CQ57" s="134" t="s">
        <v>156</v>
      </c>
      <c r="CR57" s="35"/>
      <c r="CS57" s="35"/>
      <c r="CT57" s="35"/>
      <c r="CU57" s="35"/>
      <c r="CV57" s="659"/>
    </row>
    <row r="58" spans="3:119" ht="15" customHeight="1" x14ac:dyDescent="0.15">
      <c r="C58" s="617"/>
      <c r="D58" s="121">
        <v>7</v>
      </c>
      <c r="E58" s="241" t="s">
        <v>157</v>
      </c>
      <c r="F58" s="241"/>
      <c r="R58" s="632"/>
      <c r="BG58" s="134" t="s">
        <v>158</v>
      </c>
      <c r="BH58" s="94" t="s">
        <v>62</v>
      </c>
      <c r="BI58" s="94" t="s">
        <v>62</v>
      </c>
      <c r="BJ58" s="95" t="s">
        <v>59</v>
      </c>
      <c r="BK58" s="612" t="s">
        <v>85</v>
      </c>
      <c r="BL58" s="95" t="s">
        <v>59</v>
      </c>
      <c r="BM58" s="95" t="s">
        <v>59</v>
      </c>
      <c r="BN58" s="96" t="s">
        <v>63</v>
      </c>
      <c r="BO58" s="96" t="s">
        <v>63</v>
      </c>
      <c r="BP58" s="612" t="s">
        <v>85</v>
      </c>
      <c r="BQ58" s="97" t="s">
        <v>64</v>
      </c>
      <c r="BR58" s="97" t="s">
        <v>64</v>
      </c>
      <c r="BS58" s="98" t="s">
        <v>65</v>
      </c>
      <c r="BT58" s="98" t="s">
        <v>65</v>
      </c>
      <c r="CT58" s="134" t="s">
        <v>159</v>
      </c>
      <c r="CU58" s="36"/>
      <c r="CV58" s="36"/>
      <c r="CW58" s="659"/>
      <c r="DE58" s="140"/>
      <c r="DF58" s="140"/>
    </row>
    <row r="59" spans="3:119" ht="15" customHeight="1" x14ac:dyDescent="0.15">
      <c r="C59" s="617"/>
      <c r="D59" s="51">
        <v>8</v>
      </c>
      <c r="E59" s="241" t="s">
        <v>160</v>
      </c>
      <c r="F59" s="241"/>
      <c r="R59" s="632"/>
      <c r="BI59" s="134" t="s">
        <v>161</v>
      </c>
      <c r="BJ59" s="94" t="s">
        <v>62</v>
      </c>
      <c r="BK59" s="612" t="s">
        <v>85</v>
      </c>
      <c r="BL59" s="94" t="s">
        <v>62</v>
      </c>
      <c r="BM59" s="95" t="s">
        <v>59</v>
      </c>
      <c r="BN59" s="95" t="s">
        <v>59</v>
      </c>
      <c r="BO59" s="95" t="s">
        <v>59</v>
      </c>
      <c r="BP59" s="612" t="s">
        <v>85</v>
      </c>
      <c r="BQ59" s="96" t="s">
        <v>63</v>
      </c>
      <c r="BR59" s="96" t="s">
        <v>63</v>
      </c>
      <c r="BS59" s="97" t="s">
        <v>64</v>
      </c>
      <c r="BT59" s="97" t="s">
        <v>64</v>
      </c>
      <c r="BU59" s="98" t="s">
        <v>65</v>
      </c>
      <c r="BV59" s="98" t="s">
        <v>65</v>
      </c>
      <c r="CV59" s="134" t="s">
        <v>162</v>
      </c>
      <c r="CW59" s="660"/>
      <c r="CX59" s="660"/>
      <c r="CY59" s="659"/>
      <c r="DE59" s="140"/>
      <c r="DF59" s="140"/>
    </row>
    <row r="60" spans="3:119" ht="15" customHeight="1" x14ac:dyDescent="0.15">
      <c r="C60" s="617"/>
      <c r="D60" s="683">
        <v>9</v>
      </c>
      <c r="E60" s="241" t="s">
        <v>163</v>
      </c>
      <c r="F60" s="241"/>
      <c r="R60" s="632"/>
      <c r="BH60" s="140"/>
      <c r="BK60" s="612"/>
      <c r="BL60" s="134" t="s">
        <v>164</v>
      </c>
      <c r="BM60" s="94" t="s">
        <v>62</v>
      </c>
      <c r="BN60" s="94" t="s">
        <v>62</v>
      </c>
      <c r="BO60" s="95" t="s">
        <v>59</v>
      </c>
      <c r="BP60" s="612" t="s">
        <v>85</v>
      </c>
      <c r="BQ60" s="95" t="s">
        <v>59</v>
      </c>
      <c r="BR60" s="95" t="s">
        <v>59</v>
      </c>
      <c r="BS60" s="96" t="s">
        <v>63</v>
      </c>
      <c r="BT60" s="96" t="s">
        <v>63</v>
      </c>
      <c r="BU60" s="97" t="s">
        <v>64</v>
      </c>
      <c r="BV60" s="97" t="s">
        <v>64</v>
      </c>
      <c r="BW60" s="98" t="s">
        <v>65</v>
      </c>
      <c r="BX60" s="98" t="s">
        <v>65</v>
      </c>
      <c r="CV60" s="134" t="s">
        <v>165</v>
      </c>
      <c r="CW60" s="661"/>
      <c r="CX60" s="661"/>
      <c r="CY60" s="659"/>
      <c r="DD60" s="251"/>
      <c r="DE60" s="140"/>
      <c r="DF60" s="140"/>
    </row>
    <row r="61" spans="3:119" ht="15" customHeight="1" x14ac:dyDescent="0.15">
      <c r="C61" s="617"/>
      <c r="D61" s="122">
        <v>10</v>
      </c>
      <c r="E61" s="241" t="s">
        <v>166</v>
      </c>
      <c r="F61" s="241"/>
      <c r="R61" s="632"/>
      <c r="BE61" s="241"/>
      <c r="BF61" s="241"/>
      <c r="BK61" s="612" t="s">
        <v>85</v>
      </c>
      <c r="BN61" s="134" t="s">
        <v>167</v>
      </c>
      <c r="BO61" s="94" t="s">
        <v>62</v>
      </c>
      <c r="BP61" s="612" t="s">
        <v>85</v>
      </c>
      <c r="BQ61" s="94" t="s">
        <v>62</v>
      </c>
      <c r="BR61" s="95" t="s">
        <v>59</v>
      </c>
      <c r="BS61" s="95" t="s">
        <v>59</v>
      </c>
      <c r="BT61" s="95" t="s">
        <v>59</v>
      </c>
      <c r="BU61" s="96" t="s">
        <v>63</v>
      </c>
      <c r="BV61" s="96" t="s">
        <v>63</v>
      </c>
      <c r="BW61" s="97" t="s">
        <v>64</v>
      </c>
      <c r="BX61" s="97" t="s">
        <v>64</v>
      </c>
      <c r="BY61" s="98" t="s">
        <v>65</v>
      </c>
      <c r="BZ61" s="98" t="s">
        <v>65</v>
      </c>
      <c r="CX61" s="134" t="s">
        <v>168</v>
      </c>
      <c r="CY61" s="662"/>
      <c r="CZ61" s="662"/>
      <c r="DA61" s="662"/>
      <c r="DB61" s="662"/>
      <c r="DE61" s="140"/>
      <c r="DF61" s="140"/>
      <c r="DG61" s="140"/>
      <c r="DH61" s="140"/>
      <c r="DI61" s="140"/>
      <c r="DJ61" s="140"/>
      <c r="DK61" s="140"/>
      <c r="DL61" s="140"/>
      <c r="DM61" s="140"/>
      <c r="DN61" s="140"/>
      <c r="DO61" s="140"/>
    </row>
    <row r="62" spans="3:119" ht="15" customHeight="1" x14ac:dyDescent="0.15">
      <c r="C62" s="617"/>
      <c r="D62" s="123">
        <v>11</v>
      </c>
      <c r="E62" s="241" t="s">
        <v>169</v>
      </c>
      <c r="F62" s="241"/>
      <c r="R62" s="632"/>
      <c r="BK62" s="612" t="s">
        <v>85</v>
      </c>
      <c r="BP62" s="612"/>
      <c r="BQ62" s="134" t="s">
        <v>170</v>
      </c>
      <c r="BR62" s="94" t="s">
        <v>62</v>
      </c>
      <c r="BS62" s="94" t="s">
        <v>62</v>
      </c>
      <c r="BT62" s="95" t="s">
        <v>59</v>
      </c>
      <c r="BU62" s="95" t="s">
        <v>59</v>
      </c>
      <c r="BV62" s="95" t="s">
        <v>59</v>
      </c>
      <c r="BW62" s="96" t="s">
        <v>63</v>
      </c>
      <c r="BX62" s="96" t="s">
        <v>63</v>
      </c>
      <c r="BY62" s="97" t="s">
        <v>64</v>
      </c>
      <c r="BZ62" s="97" t="s">
        <v>64</v>
      </c>
      <c r="CA62" s="98" t="s">
        <v>65</v>
      </c>
      <c r="CB62" s="98" t="s">
        <v>65</v>
      </c>
      <c r="CR62" s="241"/>
      <c r="CY62" s="251"/>
      <c r="CZ62" s="251"/>
      <c r="DA62" s="251"/>
      <c r="DB62" s="251"/>
      <c r="DC62" s="140"/>
      <c r="DD62" s="140"/>
      <c r="DE62" s="140"/>
      <c r="DF62" s="140"/>
    </row>
    <row r="63" spans="3:119" ht="15" customHeight="1" x14ac:dyDescent="0.15">
      <c r="C63" s="617"/>
      <c r="D63" s="124">
        <v>12</v>
      </c>
      <c r="E63" s="241" t="s">
        <v>171</v>
      </c>
      <c r="F63" s="241"/>
      <c r="R63" s="632"/>
      <c r="BK63" s="612" t="s">
        <v>85</v>
      </c>
      <c r="BP63" s="612" t="s">
        <v>85</v>
      </c>
      <c r="BS63" s="134" t="s">
        <v>172</v>
      </c>
      <c r="BT63" s="94" t="s">
        <v>62</v>
      </c>
      <c r="BU63" s="94" t="s">
        <v>62</v>
      </c>
      <c r="BV63" s="95" t="s">
        <v>59</v>
      </c>
      <c r="BW63" s="95" t="s">
        <v>59</v>
      </c>
      <c r="BX63" s="95" t="s">
        <v>59</v>
      </c>
      <c r="BY63" s="96" t="s">
        <v>63</v>
      </c>
      <c r="BZ63" s="96" t="s">
        <v>63</v>
      </c>
      <c r="CA63" s="97" t="s">
        <v>64</v>
      </c>
      <c r="CB63" s="97" t="s">
        <v>64</v>
      </c>
      <c r="CC63" s="98" t="s">
        <v>65</v>
      </c>
      <c r="CD63" s="98" t="s">
        <v>65</v>
      </c>
      <c r="CX63" s="251"/>
      <c r="CY63" s="58"/>
      <c r="CZ63" s="58"/>
      <c r="DA63" s="58"/>
      <c r="DB63" s="58"/>
      <c r="DC63" s="58"/>
      <c r="DD63" s="58"/>
      <c r="DE63" s="58"/>
      <c r="DF63" s="58"/>
    </row>
    <row r="64" spans="3:119" ht="15" customHeight="1" x14ac:dyDescent="0.15">
      <c r="C64" s="617"/>
      <c r="D64" s="125">
        <v>13</v>
      </c>
      <c r="E64" s="241" t="s">
        <v>173</v>
      </c>
      <c r="F64" s="241"/>
      <c r="R64" s="632"/>
      <c r="BK64" s="612" t="s">
        <v>85</v>
      </c>
      <c r="BP64" s="612" t="s">
        <v>85</v>
      </c>
      <c r="BU64" s="134" t="s">
        <v>174</v>
      </c>
      <c r="BV64" s="94" t="s">
        <v>62</v>
      </c>
      <c r="BW64" s="94" t="s">
        <v>62</v>
      </c>
      <c r="BX64" s="95" t="s">
        <v>59</v>
      </c>
      <c r="BY64" s="95" t="s">
        <v>59</v>
      </c>
      <c r="BZ64" s="95" t="s">
        <v>59</v>
      </c>
      <c r="CA64" s="96" t="s">
        <v>63</v>
      </c>
      <c r="CB64" s="96" t="s">
        <v>63</v>
      </c>
      <c r="CC64" s="97" t="s">
        <v>64</v>
      </c>
      <c r="CD64" s="97" t="s">
        <v>64</v>
      </c>
      <c r="CE64" s="98" t="s">
        <v>65</v>
      </c>
      <c r="CF64" s="98" t="s">
        <v>65</v>
      </c>
      <c r="CI64" s="140"/>
      <c r="CJ64" s="140"/>
      <c r="CK64" s="140"/>
      <c r="CL64" s="140"/>
      <c r="CX64" s="140"/>
      <c r="CY64" s="140"/>
      <c r="CZ64" s="140"/>
      <c r="DA64" s="140"/>
      <c r="DB64" s="140"/>
      <c r="DC64" s="140"/>
      <c r="DD64" s="140"/>
      <c r="DE64" s="140"/>
      <c r="DF64" s="140"/>
    </row>
    <row r="65" spans="3:110" ht="15" customHeight="1" x14ac:dyDescent="0.15">
      <c r="C65" s="617"/>
      <c r="D65" s="53">
        <v>14</v>
      </c>
      <c r="E65" s="241" t="s">
        <v>175</v>
      </c>
      <c r="F65" s="241"/>
      <c r="R65" s="632"/>
      <c r="BK65" s="612" t="s">
        <v>85</v>
      </c>
      <c r="BP65" s="612" t="s">
        <v>85</v>
      </c>
      <c r="BW65" s="134" t="s">
        <v>176</v>
      </c>
      <c r="BX65" s="94" t="s">
        <v>62</v>
      </c>
      <c r="BY65" s="94" t="s">
        <v>62</v>
      </c>
      <c r="BZ65" s="95" t="s">
        <v>59</v>
      </c>
      <c r="CA65" s="95" t="s">
        <v>59</v>
      </c>
      <c r="CB65" s="95" t="s">
        <v>59</v>
      </c>
      <c r="CC65" s="96" t="s">
        <v>63</v>
      </c>
      <c r="CD65" s="96" t="s">
        <v>63</v>
      </c>
      <c r="CE65" s="97" t="s">
        <v>64</v>
      </c>
      <c r="CF65" s="97" t="s">
        <v>64</v>
      </c>
      <c r="CG65" s="98" t="s">
        <v>65</v>
      </c>
      <c r="CH65" s="98" t="s">
        <v>65</v>
      </c>
      <c r="CX65" s="140"/>
      <c r="CY65" s="140"/>
      <c r="CZ65" s="140"/>
      <c r="DA65" s="140"/>
      <c r="DB65" s="140"/>
      <c r="DC65" s="140"/>
      <c r="DD65" s="140"/>
      <c r="DE65" s="140"/>
      <c r="DF65" s="140"/>
    </row>
    <row r="66" spans="3:110" ht="15" customHeight="1" x14ac:dyDescent="0.15">
      <c r="C66" s="617"/>
      <c r="D66" s="54">
        <v>15</v>
      </c>
      <c r="E66" s="241" t="s">
        <v>177</v>
      </c>
      <c r="F66" s="241"/>
      <c r="R66" s="632"/>
      <c r="BF66" s="251"/>
      <c r="BG66" s="251"/>
      <c r="BK66" s="612" t="s">
        <v>85</v>
      </c>
      <c r="BP66" s="612" t="s">
        <v>85</v>
      </c>
    </row>
    <row r="67" spans="3:110" ht="15" customHeight="1" x14ac:dyDescent="0.15">
      <c r="C67" s="635"/>
      <c r="D67" s="636"/>
      <c r="E67" s="636"/>
      <c r="F67" s="636"/>
      <c r="G67" s="636"/>
      <c r="H67" s="636"/>
      <c r="I67" s="636"/>
      <c r="J67" s="636"/>
      <c r="K67" s="636"/>
      <c r="L67" s="636"/>
      <c r="M67" s="636"/>
      <c r="N67" s="636"/>
      <c r="O67" s="636"/>
      <c r="P67" s="636"/>
      <c r="Q67" s="636"/>
      <c r="R67" s="637"/>
      <c r="BK67" s="612" t="s">
        <v>85</v>
      </c>
      <c r="BP67" s="612" t="s">
        <v>85</v>
      </c>
      <c r="BR67" s="663"/>
      <c r="BS67" s="663"/>
      <c r="BT67" s="663"/>
      <c r="BU67" s="659" t="s">
        <v>178</v>
      </c>
      <c r="BV67" s="241"/>
      <c r="BW67" s="241"/>
      <c r="BX67" s="241"/>
      <c r="CI67" s="22" t="s">
        <v>66</v>
      </c>
      <c r="CJ67" s="22" t="s">
        <v>66</v>
      </c>
      <c r="CK67" s="22" t="s">
        <v>66</v>
      </c>
      <c r="CL67" s="22" t="s">
        <v>66</v>
      </c>
      <c r="CM67" s="22" t="s">
        <v>66</v>
      </c>
    </row>
    <row r="68" spans="3:110" ht="15" customHeight="1" x14ac:dyDescent="0.15">
      <c r="BK68" s="612" t="s">
        <v>85</v>
      </c>
      <c r="BP68" s="612" t="s">
        <v>85</v>
      </c>
      <c r="BU68" s="664"/>
      <c r="BV68" s="664"/>
      <c r="BW68" s="664"/>
      <c r="BX68" s="659" t="s">
        <v>179</v>
      </c>
    </row>
    <row r="69" spans="3:110" ht="15" customHeight="1" x14ac:dyDescent="0.15">
      <c r="C69" s="613"/>
      <c r="D69" s="614"/>
      <c r="E69" s="614"/>
      <c r="F69" s="665"/>
      <c r="G69" s="614"/>
      <c r="H69" s="614"/>
      <c r="I69" s="614"/>
      <c r="J69" s="614"/>
      <c r="K69" s="614"/>
      <c r="L69" s="614"/>
      <c r="M69" s="614"/>
      <c r="N69" s="614"/>
      <c r="O69" s="614"/>
      <c r="P69" s="614"/>
      <c r="Q69" s="614"/>
      <c r="R69" s="627"/>
      <c r="BK69" s="612" t="s">
        <v>85</v>
      </c>
      <c r="BP69" s="612" t="s">
        <v>85</v>
      </c>
      <c r="BU69" s="241"/>
      <c r="BV69" s="241"/>
      <c r="BW69" s="241"/>
      <c r="BX69" s="241"/>
      <c r="BY69" s="241"/>
      <c r="BZ69" s="241"/>
      <c r="CA69" s="241"/>
      <c r="CB69" s="241"/>
    </row>
    <row r="70" spans="3:110" ht="15" customHeight="1" x14ac:dyDescent="0.15">
      <c r="C70" s="617"/>
      <c r="D70" s="631" t="s">
        <v>180</v>
      </c>
      <c r="E70" s="631"/>
      <c r="F70" s="631"/>
      <c r="G70" s="631"/>
      <c r="H70" s="631"/>
      <c r="I70" s="631"/>
      <c r="J70" s="631"/>
      <c r="K70" s="631"/>
      <c r="L70" s="631"/>
      <c r="M70" s="631"/>
      <c r="N70" s="631"/>
      <c r="O70" s="631"/>
      <c r="P70" s="631"/>
      <c r="Q70" s="631"/>
      <c r="R70" s="632"/>
      <c r="BK70" s="612" t="s">
        <v>85</v>
      </c>
      <c r="BP70" s="612" t="s">
        <v>85</v>
      </c>
      <c r="BU70" s="241"/>
      <c r="BV70" s="241"/>
      <c r="BW70" s="241"/>
      <c r="BX70" s="25"/>
      <c r="BY70" s="659" t="s">
        <v>181</v>
      </c>
      <c r="BZ70" s="241"/>
      <c r="CA70" s="241"/>
      <c r="CB70" s="241"/>
    </row>
    <row r="71" spans="3:110" ht="15" customHeight="1" x14ac:dyDescent="0.15">
      <c r="C71" s="622"/>
      <c r="D71" s="667">
        <v>1</v>
      </c>
      <c r="E71" s="241" t="s">
        <v>182</v>
      </c>
      <c r="F71" s="241"/>
      <c r="R71" s="620"/>
      <c r="BK71" s="612" t="s">
        <v>85</v>
      </c>
      <c r="BP71" s="612" t="s">
        <v>85</v>
      </c>
      <c r="BU71" s="241"/>
      <c r="BV71" s="241"/>
      <c r="BY71" s="26"/>
      <c r="BZ71" s="26"/>
      <c r="CA71" s="659" t="s">
        <v>183</v>
      </c>
      <c r="CB71" s="241"/>
    </row>
    <row r="72" spans="3:110" ht="15" customHeight="1" x14ac:dyDescent="0.15">
      <c r="C72" s="622"/>
      <c r="D72" s="669">
        <v>2</v>
      </c>
      <c r="E72" s="241" t="s">
        <v>184</v>
      </c>
      <c r="F72" s="241"/>
      <c r="R72" s="620"/>
      <c r="BK72" s="612" t="s">
        <v>85</v>
      </c>
      <c r="BP72" s="612" t="s">
        <v>85</v>
      </c>
      <c r="BU72" s="241"/>
      <c r="BV72" s="241"/>
      <c r="BZ72" s="241"/>
      <c r="CA72" s="670"/>
      <c r="CB72" s="670"/>
      <c r="CC72" s="659" t="s">
        <v>156</v>
      </c>
      <c r="CM72" s="134" t="s">
        <v>185</v>
      </c>
      <c r="CN72" s="667">
        <v>1</v>
      </c>
      <c r="CO72" s="669">
        <v>2</v>
      </c>
      <c r="CP72" s="671">
        <v>3</v>
      </c>
      <c r="CQ72" s="672">
        <v>4</v>
      </c>
      <c r="CR72" s="673">
        <v>5</v>
      </c>
      <c r="CS72" s="674">
        <v>6</v>
      </c>
      <c r="CT72" s="675">
        <v>7</v>
      </c>
      <c r="CU72" s="676">
        <v>8</v>
      </c>
    </row>
    <row r="73" spans="3:110" ht="15" customHeight="1" x14ac:dyDescent="0.15">
      <c r="C73" s="677"/>
      <c r="D73" s="671">
        <v>3</v>
      </c>
      <c r="E73" s="241" t="s">
        <v>186</v>
      </c>
      <c r="F73" s="241"/>
      <c r="G73" s="140"/>
      <c r="H73" s="140"/>
      <c r="I73" s="140"/>
      <c r="J73" s="140"/>
      <c r="K73" s="140"/>
      <c r="L73" s="140"/>
      <c r="M73" s="140"/>
      <c r="R73" s="620"/>
      <c r="BK73" s="612" t="s">
        <v>85</v>
      </c>
      <c r="BP73" s="612" t="s">
        <v>85</v>
      </c>
      <c r="BU73" s="678"/>
      <c r="BV73" s="678"/>
      <c r="BZ73" s="678"/>
      <c r="CA73" s="678"/>
      <c r="CB73" s="678"/>
      <c r="CC73" s="679"/>
      <c r="CD73" s="679"/>
      <c r="CE73" s="680" t="s">
        <v>187</v>
      </c>
      <c r="CF73" s="140"/>
      <c r="CG73" s="140"/>
      <c r="CH73" s="140"/>
      <c r="CN73" s="134" t="s">
        <v>188</v>
      </c>
      <c r="CO73" s="667">
        <v>1</v>
      </c>
      <c r="CP73" s="669">
        <v>2</v>
      </c>
      <c r="CQ73" s="671">
        <v>3</v>
      </c>
      <c r="CR73" s="672">
        <v>4</v>
      </c>
      <c r="CS73" s="673">
        <v>5</v>
      </c>
      <c r="CT73" s="674">
        <v>6</v>
      </c>
      <c r="CU73" s="675">
        <v>7</v>
      </c>
      <c r="CV73" s="676">
        <v>8</v>
      </c>
    </row>
    <row r="74" spans="3:110" ht="15" customHeight="1" x14ac:dyDescent="0.15">
      <c r="C74" s="677"/>
      <c r="D74" s="672">
        <v>4</v>
      </c>
      <c r="E74" s="241" t="s">
        <v>189</v>
      </c>
      <c r="F74" s="241"/>
      <c r="G74" s="140"/>
      <c r="H74" s="140"/>
      <c r="I74" s="140"/>
      <c r="J74" s="140"/>
      <c r="K74" s="140"/>
      <c r="L74" s="140"/>
      <c r="M74" s="140"/>
      <c r="R74" s="620"/>
      <c r="BK74" s="612" t="s">
        <v>85</v>
      </c>
      <c r="BP74" s="612" t="s">
        <v>85</v>
      </c>
      <c r="BU74" s="241"/>
      <c r="BV74" s="241"/>
      <c r="BW74" s="241"/>
      <c r="BZ74" s="241"/>
      <c r="CA74" s="241"/>
      <c r="CB74" s="241"/>
      <c r="CE74" s="681"/>
      <c r="CF74" s="659" t="s">
        <v>190</v>
      </c>
      <c r="CO74" s="134" t="s">
        <v>191</v>
      </c>
      <c r="CP74" s="667">
        <v>1</v>
      </c>
      <c r="CQ74" s="669">
        <v>2</v>
      </c>
      <c r="CR74" s="671">
        <v>3</v>
      </c>
      <c r="CS74" s="672">
        <v>4</v>
      </c>
      <c r="CT74" s="673">
        <v>5</v>
      </c>
      <c r="CU74" s="674">
        <v>6</v>
      </c>
      <c r="CV74" s="675">
        <v>7</v>
      </c>
      <c r="CW74" s="676">
        <v>8</v>
      </c>
      <c r="CX74" s="112" t="s">
        <v>59</v>
      </c>
    </row>
    <row r="75" spans="3:110" ht="15" customHeight="1" x14ac:dyDescent="0.15">
      <c r="C75" s="677"/>
      <c r="D75" s="673">
        <v>5</v>
      </c>
      <c r="E75" s="241" t="s">
        <v>192</v>
      </c>
      <c r="F75" s="241"/>
      <c r="G75" s="140"/>
      <c r="H75" s="140"/>
      <c r="I75" s="140"/>
      <c r="J75" s="140"/>
      <c r="K75" s="140"/>
      <c r="L75" s="140"/>
      <c r="M75" s="140"/>
      <c r="R75" s="620"/>
      <c r="BK75" s="612" t="s">
        <v>85</v>
      </c>
      <c r="BP75" s="612" t="s">
        <v>85</v>
      </c>
    </row>
    <row r="76" spans="3:110" ht="15" customHeight="1" x14ac:dyDescent="0.15">
      <c r="C76" s="113"/>
      <c r="D76" s="674">
        <v>6</v>
      </c>
      <c r="E76" s="241" t="s">
        <v>193</v>
      </c>
      <c r="F76" s="241"/>
      <c r="G76" s="58"/>
      <c r="H76" s="58"/>
      <c r="I76" s="58"/>
      <c r="J76" s="58"/>
      <c r="K76" s="58"/>
      <c r="L76" s="58"/>
      <c r="R76" s="620"/>
      <c r="BK76" s="612" t="s">
        <v>85</v>
      </c>
      <c r="BP76" s="612" t="s">
        <v>85</v>
      </c>
    </row>
    <row r="77" spans="3:110" ht="15" customHeight="1" x14ac:dyDescent="0.15">
      <c r="C77" s="677"/>
      <c r="D77" s="675">
        <v>7</v>
      </c>
      <c r="E77" s="241" t="s">
        <v>194</v>
      </c>
      <c r="F77" s="140"/>
      <c r="G77" s="140"/>
      <c r="H77" s="140"/>
      <c r="I77" s="140"/>
      <c r="J77" s="140"/>
      <c r="K77" s="140"/>
      <c r="L77" s="140"/>
      <c r="R77" s="620"/>
    </row>
    <row r="78" spans="3:110" ht="15" customHeight="1" x14ac:dyDescent="0.15">
      <c r="C78" s="677"/>
      <c r="D78" s="676">
        <v>8</v>
      </c>
      <c r="E78" s="241" t="s">
        <v>195</v>
      </c>
      <c r="F78" s="140"/>
      <c r="G78" s="140"/>
      <c r="K78" s="140"/>
      <c r="L78" s="140"/>
      <c r="R78" s="620"/>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4"/>
      <c r="D79" s="625"/>
      <c r="E79" s="625"/>
      <c r="F79" s="625"/>
      <c r="G79" s="625"/>
      <c r="H79" s="625"/>
      <c r="I79" s="625"/>
      <c r="J79" s="625"/>
      <c r="K79" s="625"/>
      <c r="L79" s="625"/>
      <c r="M79" s="625"/>
      <c r="N79" s="625"/>
      <c r="O79" s="625"/>
      <c r="P79" s="625"/>
      <c r="Q79" s="625"/>
      <c r="R79" s="626"/>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33">
    <mergeCell ref="Q1:BP1"/>
    <mergeCell ref="AM2:BA2"/>
    <mergeCell ref="BI2:BZ2"/>
    <mergeCell ref="DD3:DH3"/>
    <mergeCell ref="O5:P7"/>
    <mergeCell ref="CH3:CL3"/>
    <mergeCell ref="CM3:CP3"/>
    <mergeCell ref="CQ3:CU3"/>
    <mergeCell ref="CV3:CY3"/>
    <mergeCell ref="CZ3:DC3"/>
    <mergeCell ref="CM2:DA2"/>
    <mergeCell ref="Q3:U3"/>
    <mergeCell ref="V3:Y3"/>
    <mergeCell ref="Z3:AC3"/>
    <mergeCell ref="AD3:AG3"/>
    <mergeCell ref="AH3:AL3"/>
    <mergeCell ref="O8:P10"/>
    <mergeCell ref="BQ3:BU3"/>
    <mergeCell ref="BV3:BY3"/>
    <mergeCell ref="BZ3:CC3"/>
    <mergeCell ref="CD3:CG3"/>
    <mergeCell ref="AQ3:AT3"/>
    <mergeCell ref="AU3:AY3"/>
    <mergeCell ref="AZ3:BC3"/>
    <mergeCell ref="AM3:AP3"/>
    <mergeCell ref="BD3:BH3"/>
    <mergeCell ref="BI3:BL3"/>
    <mergeCell ref="BM3:BP3"/>
    <mergeCell ref="X14:Y14"/>
    <mergeCell ref="W19:W48"/>
    <mergeCell ref="CX19:CX48"/>
    <mergeCell ref="DB19:DB48"/>
    <mergeCell ref="CM52:CS52"/>
  </mergeCells>
  <pageMargins left="0.7" right="0.7" top="0.75" bottom="0.75" header="0.3" footer="0.3"/>
  <pageSetup paperSize="3" scale="4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DBD04-2EFB-2F49-BA86-506EF259390E}">
  <sheetPr codeName="Sheet8">
    <tabColor rgb="FF92D050"/>
  </sheetPr>
  <dimension ref="A1"/>
  <sheetViews>
    <sheetView showGridLines="0" topLeftCell="L1" zoomScale="44" zoomScaleNormal="58" workbookViewId="0"/>
  </sheetViews>
  <sheetFormatPr baseColWidth="10" defaultColWidth="3.5" defaultRowHeight="15" customHeight="1" x14ac:dyDescent="0.15"/>
  <sheetData/>
  <pageMargins left="0.7" right="0.7" top="0.75" bottom="0.75" header="0.3" footer="0.3"/>
  <pageSetup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A97DB-6B07-8444-81BB-795198C1DE09}">
  <sheetPr>
    <tabColor rgb="FF92D050"/>
  </sheetPr>
  <dimension ref="A1:EW138"/>
  <sheetViews>
    <sheetView showGridLines="0" zoomScale="50" zoomScaleNormal="84" workbookViewId="0">
      <pane ySplit="4" topLeftCell="A5" activePane="bottomLeft" state="frozen"/>
      <selection activeCell="CT110" sqref="CT110"/>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7"/>
      <c r="B1" s="577"/>
      <c r="C1" s="577"/>
      <c r="D1" s="577"/>
      <c r="E1" s="577"/>
      <c r="F1" s="577"/>
      <c r="G1" s="577"/>
      <c r="H1" s="577"/>
      <c r="I1" s="577"/>
      <c r="J1" s="577"/>
      <c r="K1" s="577"/>
      <c r="L1" s="577"/>
      <c r="M1" s="577"/>
      <c r="N1" s="577"/>
      <c r="O1" s="577"/>
      <c r="P1" s="577"/>
      <c r="Q1" s="801">
        <v>2022</v>
      </c>
      <c r="R1" s="802"/>
      <c r="S1" s="802"/>
      <c r="T1" s="802"/>
      <c r="U1" s="802"/>
      <c r="V1" s="802"/>
      <c r="W1" s="802"/>
      <c r="X1" s="802"/>
      <c r="Y1" s="802"/>
      <c r="Z1" s="802"/>
      <c r="AA1" s="802"/>
      <c r="AB1" s="802"/>
      <c r="AC1" s="802"/>
      <c r="AD1" s="802"/>
      <c r="AE1" s="802"/>
      <c r="AF1" s="802"/>
      <c r="AG1" s="802"/>
      <c r="AH1" s="802"/>
      <c r="AI1" s="802"/>
      <c r="AJ1" s="802"/>
      <c r="AK1" s="802"/>
      <c r="AL1" s="802"/>
      <c r="AM1" s="802"/>
      <c r="AN1" s="802"/>
      <c r="AO1" s="802"/>
      <c r="AP1" s="802"/>
      <c r="AQ1" s="802"/>
      <c r="AR1" s="802"/>
      <c r="AS1" s="802"/>
      <c r="AT1" s="802"/>
      <c r="AU1" s="802"/>
      <c r="AV1" s="802"/>
      <c r="AW1" s="802"/>
      <c r="AX1" s="802"/>
      <c r="AY1" s="802"/>
      <c r="AZ1" s="802"/>
      <c r="BA1" s="802"/>
      <c r="BB1" s="802"/>
      <c r="BC1" s="802"/>
      <c r="BD1" s="802"/>
      <c r="BE1" s="802"/>
      <c r="BF1" s="802"/>
      <c r="BG1" s="802"/>
      <c r="BH1" s="802"/>
      <c r="BI1" s="802"/>
      <c r="BJ1" s="802"/>
      <c r="BK1" s="802"/>
      <c r="BL1" s="802"/>
      <c r="BM1" s="802"/>
      <c r="BN1" s="802"/>
      <c r="BO1" s="802"/>
      <c r="BP1" s="803"/>
      <c r="BQ1" s="815">
        <v>2023</v>
      </c>
      <c r="BR1" s="816"/>
      <c r="BS1" s="816"/>
      <c r="BT1" s="816"/>
      <c r="BU1" s="816"/>
      <c r="BV1" s="816"/>
      <c r="BW1" s="816"/>
      <c r="BX1" s="816"/>
      <c r="BY1" s="816"/>
      <c r="BZ1" s="816"/>
      <c r="CA1" s="816"/>
      <c r="CB1" s="816"/>
      <c r="CC1" s="816"/>
      <c r="CD1" s="816"/>
      <c r="CE1" s="816"/>
      <c r="CF1" s="816"/>
      <c r="CG1" s="816"/>
      <c r="CH1" s="816"/>
      <c r="CI1" s="816"/>
      <c r="CJ1" s="816"/>
      <c r="CK1" s="816"/>
      <c r="CL1" s="816"/>
      <c r="CM1" s="816"/>
      <c r="CN1" s="816"/>
      <c r="CO1" s="816"/>
      <c r="CP1" s="816"/>
      <c r="CQ1" s="816"/>
      <c r="CR1" s="816"/>
      <c r="CS1" s="816"/>
      <c r="CT1" s="816"/>
      <c r="CU1" s="816"/>
      <c r="CV1" s="816"/>
      <c r="CW1" s="816"/>
      <c r="CX1" s="816"/>
      <c r="CY1" s="816"/>
      <c r="CZ1" s="816"/>
      <c r="DA1" s="816"/>
      <c r="DB1" s="816"/>
      <c r="DC1" s="816"/>
      <c r="DD1" s="816"/>
      <c r="DE1" s="816"/>
      <c r="DF1" s="816"/>
      <c r="DG1" s="816"/>
      <c r="DH1" s="816"/>
      <c r="DI1" s="816"/>
      <c r="DJ1" s="816"/>
      <c r="DK1" s="816"/>
      <c r="DL1" s="816"/>
      <c r="DM1" s="816"/>
      <c r="DN1" s="816"/>
      <c r="DO1" s="816"/>
      <c r="DP1" s="817"/>
      <c r="DQ1" s="818">
        <v>2024</v>
      </c>
      <c r="DR1" s="819"/>
      <c r="DS1" s="819"/>
      <c r="DT1" s="819"/>
      <c r="DU1" s="819"/>
      <c r="DV1" s="819"/>
      <c r="DW1" s="819"/>
      <c r="DX1" s="819"/>
      <c r="DY1" s="819"/>
      <c r="DZ1" s="819"/>
      <c r="EA1" s="820"/>
      <c r="EB1" s="820"/>
      <c r="EC1" s="820"/>
      <c r="ED1" s="820"/>
      <c r="EE1" s="820"/>
      <c r="EF1" s="820"/>
      <c r="EG1" s="820"/>
      <c r="EH1" s="820"/>
      <c r="EI1" s="820"/>
      <c r="EJ1" s="820"/>
      <c r="EK1" s="820"/>
      <c r="EL1" s="820"/>
      <c r="EM1" s="820"/>
      <c r="EN1" s="820"/>
      <c r="EO1" s="820"/>
      <c r="EP1" s="820"/>
      <c r="EQ1" s="820"/>
      <c r="ER1" s="820"/>
      <c r="ES1" s="820"/>
      <c r="ET1" s="820"/>
      <c r="EU1" s="821"/>
    </row>
    <row r="2" spans="1:153" ht="15" customHeight="1" x14ac:dyDescent="0.15">
      <c r="A2" s="578"/>
      <c r="B2" s="578"/>
      <c r="C2" s="578"/>
      <c r="D2" s="578"/>
      <c r="E2" s="578"/>
      <c r="F2" s="578"/>
      <c r="G2" s="578"/>
      <c r="H2" s="578"/>
      <c r="I2" s="578"/>
      <c r="J2" s="578"/>
      <c r="K2" s="578"/>
      <c r="L2" s="578"/>
      <c r="M2" s="578"/>
      <c r="N2" s="578"/>
      <c r="O2" s="578"/>
      <c r="P2" s="579"/>
      <c r="Q2" s="580" t="s">
        <v>1</v>
      </c>
      <c r="R2" s="581"/>
      <c r="S2" s="581"/>
      <c r="T2" s="581"/>
      <c r="U2" s="581"/>
      <c r="V2" s="581"/>
      <c r="W2" s="581"/>
      <c r="X2" s="581"/>
      <c r="Y2" s="582"/>
      <c r="Z2" s="583"/>
      <c r="AA2" s="584"/>
      <c r="AB2" s="584"/>
      <c r="AC2" s="584"/>
      <c r="AD2" s="584"/>
      <c r="AE2" s="584"/>
      <c r="AF2" s="584"/>
      <c r="AG2" s="584"/>
      <c r="AH2" s="584"/>
      <c r="AI2" s="584"/>
      <c r="AJ2" s="584"/>
      <c r="AK2" s="584"/>
      <c r="AL2" s="584"/>
      <c r="AM2" s="811" t="s">
        <v>67</v>
      </c>
      <c r="AN2" s="811"/>
      <c r="AO2" s="811"/>
      <c r="AP2" s="811"/>
      <c r="AQ2" s="811"/>
      <c r="AR2" s="811"/>
      <c r="AS2" s="811"/>
      <c r="AT2" s="811"/>
      <c r="AU2" s="811"/>
      <c r="AV2" s="811"/>
      <c r="AW2" s="811"/>
      <c r="AX2" s="811"/>
      <c r="AY2" s="811"/>
      <c r="AZ2" s="811"/>
      <c r="BA2" s="811"/>
      <c r="BB2" s="584"/>
      <c r="BC2" s="584"/>
      <c r="BD2" s="584"/>
      <c r="BE2" s="584"/>
      <c r="BF2" s="584"/>
      <c r="BG2" s="584"/>
      <c r="BH2" s="585"/>
      <c r="BI2" s="805" t="s">
        <v>1</v>
      </c>
      <c r="BJ2" s="806"/>
      <c r="BK2" s="806"/>
      <c r="BL2" s="806"/>
      <c r="BM2" s="806"/>
      <c r="BN2" s="806"/>
      <c r="BO2" s="806"/>
      <c r="BP2" s="806"/>
      <c r="BQ2" s="806"/>
      <c r="BR2" s="806"/>
      <c r="BS2" s="806"/>
      <c r="BT2" s="806"/>
      <c r="BU2" s="806"/>
      <c r="BV2" s="806"/>
      <c r="BW2" s="806"/>
      <c r="BX2" s="806"/>
      <c r="BY2" s="806"/>
      <c r="BZ2" s="806"/>
      <c r="CA2" s="586"/>
      <c r="CB2" s="587"/>
      <c r="CC2" s="587"/>
      <c r="CD2" s="587"/>
      <c r="CE2" s="587"/>
      <c r="CF2" s="587"/>
      <c r="CG2" s="587"/>
      <c r="CH2" s="587"/>
      <c r="CI2" s="587"/>
      <c r="CJ2" s="587"/>
      <c r="CK2" s="587"/>
      <c r="CL2" s="587"/>
      <c r="CM2" s="811" t="s">
        <v>67</v>
      </c>
      <c r="CN2" s="811"/>
      <c r="CO2" s="811"/>
      <c r="CP2" s="811"/>
      <c r="CQ2" s="811"/>
      <c r="CR2" s="811"/>
      <c r="CS2" s="811"/>
      <c r="CT2" s="811"/>
      <c r="CU2" s="811"/>
      <c r="CV2" s="811"/>
      <c r="CW2" s="811"/>
      <c r="CX2" s="811"/>
      <c r="CY2" s="811"/>
      <c r="CZ2" s="811"/>
      <c r="DA2" s="811"/>
      <c r="DB2" s="587"/>
      <c r="DC2" s="587"/>
      <c r="DD2" s="587"/>
      <c r="DE2" s="587"/>
      <c r="DF2" s="587"/>
      <c r="DG2" s="587"/>
      <c r="DH2" s="588"/>
      <c r="DI2" s="822" t="s">
        <v>1</v>
      </c>
      <c r="DJ2" s="823"/>
      <c r="DK2" s="823"/>
      <c r="DL2" s="823"/>
      <c r="DM2" s="823"/>
      <c r="DN2" s="823"/>
      <c r="DO2" s="823"/>
      <c r="DP2" s="823"/>
      <c r="DQ2" s="823"/>
      <c r="DR2" s="823"/>
      <c r="DS2" s="823"/>
      <c r="DT2" s="823"/>
      <c r="DU2" s="823"/>
      <c r="DV2" s="823"/>
      <c r="DW2" s="823"/>
      <c r="DX2" s="823"/>
      <c r="DY2" s="823"/>
      <c r="DZ2" s="823"/>
      <c r="EA2" s="824"/>
      <c r="EB2" s="825"/>
      <c r="EC2" s="825"/>
      <c r="ED2" s="825"/>
      <c r="EE2" s="825"/>
      <c r="EF2" s="825"/>
      <c r="EG2" s="825"/>
      <c r="EH2" s="825"/>
      <c r="EI2" s="825"/>
      <c r="EJ2" s="825"/>
      <c r="EK2" s="825"/>
      <c r="EL2" s="825"/>
      <c r="EM2" s="825"/>
      <c r="EN2" s="825"/>
      <c r="EO2" s="825"/>
      <c r="EP2" s="825"/>
      <c r="EQ2" s="825"/>
      <c r="ER2" s="825"/>
      <c r="ES2" s="825"/>
      <c r="ET2" s="825"/>
      <c r="EU2" s="826"/>
    </row>
    <row r="3" spans="1:153" ht="15" customHeight="1" x14ac:dyDescent="0.15">
      <c r="Q3" s="827" t="s">
        <v>2</v>
      </c>
      <c r="R3" s="800"/>
      <c r="S3" s="800"/>
      <c r="T3" s="800"/>
      <c r="U3" s="800"/>
      <c r="V3" s="800" t="s">
        <v>3</v>
      </c>
      <c r="W3" s="800"/>
      <c r="X3" s="800"/>
      <c r="Y3" s="814"/>
      <c r="Z3" s="800" t="s">
        <v>4</v>
      </c>
      <c r="AA3" s="800"/>
      <c r="AB3" s="800"/>
      <c r="AC3" s="814"/>
      <c r="AD3" s="800" t="s">
        <v>5</v>
      </c>
      <c r="AE3" s="800"/>
      <c r="AF3" s="800"/>
      <c r="AG3" s="814"/>
      <c r="AH3" s="799" t="s">
        <v>6</v>
      </c>
      <c r="AI3" s="799"/>
      <c r="AJ3" s="799"/>
      <c r="AK3" s="799"/>
      <c r="AL3" s="799"/>
      <c r="AM3" s="799" t="s">
        <v>7</v>
      </c>
      <c r="AN3" s="799"/>
      <c r="AO3" s="799"/>
      <c r="AP3" s="799"/>
      <c r="AQ3" s="799" t="s">
        <v>8</v>
      </c>
      <c r="AR3" s="799"/>
      <c r="AS3" s="799"/>
      <c r="AT3" s="799"/>
      <c r="AU3" s="799" t="s">
        <v>9</v>
      </c>
      <c r="AV3" s="799"/>
      <c r="AW3" s="799"/>
      <c r="AX3" s="799"/>
      <c r="AY3" s="799"/>
      <c r="AZ3" s="799" t="s">
        <v>10</v>
      </c>
      <c r="BA3" s="799"/>
      <c r="BB3" s="799"/>
      <c r="BC3" s="799"/>
      <c r="BD3" s="799" t="s">
        <v>11</v>
      </c>
      <c r="BE3" s="799"/>
      <c r="BF3" s="799"/>
      <c r="BG3" s="799"/>
      <c r="BH3" s="799"/>
      <c r="BI3" s="800" t="s">
        <v>12</v>
      </c>
      <c r="BJ3" s="800"/>
      <c r="BK3" s="800"/>
      <c r="BL3" s="800"/>
      <c r="BM3" s="800" t="s">
        <v>13</v>
      </c>
      <c r="BN3" s="800"/>
      <c r="BO3" s="800"/>
      <c r="BP3" s="800"/>
      <c r="BQ3" s="797" t="s">
        <v>2</v>
      </c>
      <c r="BR3" s="797"/>
      <c r="BS3" s="797"/>
      <c r="BT3" s="797"/>
      <c r="BU3" s="797"/>
      <c r="BV3" s="797" t="s">
        <v>3</v>
      </c>
      <c r="BW3" s="797"/>
      <c r="BX3" s="797"/>
      <c r="BY3" s="797"/>
      <c r="BZ3" s="797" t="s">
        <v>4</v>
      </c>
      <c r="CA3" s="798"/>
      <c r="CB3" s="798"/>
      <c r="CC3" s="798"/>
      <c r="CD3" s="798" t="s">
        <v>5</v>
      </c>
      <c r="CE3" s="798"/>
      <c r="CF3" s="798"/>
      <c r="CG3" s="798"/>
      <c r="CH3" s="798" t="s">
        <v>6</v>
      </c>
      <c r="CI3" s="798"/>
      <c r="CJ3" s="798"/>
      <c r="CK3" s="798"/>
      <c r="CL3" s="798"/>
      <c r="CM3" s="798" t="s">
        <v>7</v>
      </c>
      <c r="CN3" s="798"/>
      <c r="CO3" s="798"/>
      <c r="CP3" s="810"/>
      <c r="CQ3" s="807" t="s">
        <v>8</v>
      </c>
      <c r="CR3" s="807"/>
      <c r="CS3" s="807"/>
      <c r="CT3" s="807"/>
      <c r="CU3" s="807"/>
      <c r="CV3" s="807" t="s">
        <v>9</v>
      </c>
      <c r="CW3" s="807"/>
      <c r="CX3" s="807"/>
      <c r="CY3" s="807"/>
      <c r="CZ3" s="807" t="s">
        <v>10</v>
      </c>
      <c r="DA3" s="807"/>
      <c r="DB3" s="807"/>
      <c r="DC3" s="807"/>
      <c r="DD3" s="807" t="s">
        <v>11</v>
      </c>
      <c r="DE3" s="807"/>
      <c r="DF3" s="807"/>
      <c r="DG3" s="807"/>
      <c r="DH3" s="807"/>
      <c r="DI3" s="807" t="s">
        <v>12</v>
      </c>
      <c r="DJ3" s="807"/>
      <c r="DK3" s="807"/>
      <c r="DL3" s="807"/>
      <c r="DM3" s="807" t="s">
        <v>13</v>
      </c>
      <c r="DN3" s="807"/>
      <c r="DO3" s="807"/>
      <c r="DP3" s="828"/>
      <c r="DQ3" s="832" t="s">
        <v>2</v>
      </c>
      <c r="DR3" s="832"/>
      <c r="DS3" s="832"/>
      <c r="DT3" s="832"/>
      <c r="DU3" s="832"/>
      <c r="DV3" s="832" t="s">
        <v>3</v>
      </c>
      <c r="DW3" s="832"/>
      <c r="DX3" s="832"/>
      <c r="DY3" s="832"/>
      <c r="DZ3" s="832" t="s">
        <v>4</v>
      </c>
      <c r="EA3" s="832"/>
      <c r="EB3" s="832"/>
      <c r="EC3" s="832"/>
      <c r="ED3" s="832" t="s">
        <v>5</v>
      </c>
      <c r="EE3" s="832"/>
      <c r="EF3" s="832"/>
      <c r="EG3" s="832"/>
      <c r="EH3" s="832"/>
      <c r="EI3" s="832" t="s">
        <v>6</v>
      </c>
      <c r="EJ3" s="832"/>
      <c r="EK3" s="832"/>
      <c r="EL3" s="832"/>
      <c r="EM3" s="829" t="s">
        <v>7</v>
      </c>
      <c r="EN3" s="830"/>
      <c r="EO3" s="830"/>
      <c r="EP3" s="831"/>
      <c r="EQ3" s="829" t="s">
        <v>8</v>
      </c>
      <c r="ER3" s="830"/>
      <c r="ES3" s="830"/>
      <c r="ET3" s="830"/>
      <c r="EU3" s="831"/>
    </row>
    <row r="4" spans="1:153" s="251" customFormat="1" ht="15" customHeight="1" x14ac:dyDescent="0.15">
      <c r="A4" s="129"/>
      <c r="B4" s="129"/>
      <c r="C4" s="129"/>
      <c r="D4" s="129"/>
      <c r="E4" s="129"/>
      <c r="F4" s="129"/>
      <c r="G4" s="129"/>
      <c r="H4" s="129"/>
      <c r="I4" s="129"/>
      <c r="J4" s="129"/>
      <c r="K4" s="129"/>
      <c r="L4" s="129"/>
      <c r="M4" s="129"/>
      <c r="N4" s="129"/>
      <c r="O4" s="129"/>
      <c r="P4" s="129"/>
      <c r="Q4" s="26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89">
        <v>45110</v>
      </c>
      <c r="CR4" s="589">
        <v>45117</v>
      </c>
      <c r="CS4" s="589">
        <v>45124</v>
      </c>
      <c r="CT4" s="589">
        <v>45131</v>
      </c>
      <c r="CU4" s="589">
        <v>45138</v>
      </c>
      <c r="CV4" s="589">
        <v>45145</v>
      </c>
      <c r="CW4" s="589">
        <v>45152</v>
      </c>
      <c r="CX4" s="589">
        <v>45159</v>
      </c>
      <c r="CY4" s="589">
        <v>45166</v>
      </c>
      <c r="CZ4" s="589">
        <v>45173</v>
      </c>
      <c r="DA4" s="589">
        <v>45180</v>
      </c>
      <c r="DB4" s="589">
        <v>45187</v>
      </c>
      <c r="DC4" s="589">
        <v>45194</v>
      </c>
      <c r="DD4" s="589">
        <v>45201</v>
      </c>
      <c r="DE4" s="589">
        <v>45208</v>
      </c>
      <c r="DF4" s="589">
        <v>45215</v>
      </c>
      <c r="DG4" s="589">
        <v>45222</v>
      </c>
      <c r="DH4" s="589">
        <v>45229</v>
      </c>
      <c r="DI4" s="589">
        <v>45236</v>
      </c>
      <c r="DJ4" s="589">
        <v>45243</v>
      </c>
      <c r="DK4" s="589">
        <v>45250</v>
      </c>
      <c r="DL4" s="589">
        <v>45257</v>
      </c>
      <c r="DM4" s="589">
        <v>45264</v>
      </c>
      <c r="DN4" s="589">
        <v>45271</v>
      </c>
      <c r="DO4" s="589">
        <v>45278</v>
      </c>
      <c r="DP4" s="589">
        <v>45285</v>
      </c>
      <c r="DQ4" s="589">
        <v>45292</v>
      </c>
      <c r="DR4" s="589">
        <v>45299</v>
      </c>
      <c r="DS4" s="589">
        <v>45306</v>
      </c>
      <c r="DT4" s="589">
        <v>45313</v>
      </c>
      <c r="DU4" s="589">
        <v>45320</v>
      </c>
      <c r="DV4" s="589">
        <v>45327</v>
      </c>
      <c r="DW4" s="589">
        <v>45334</v>
      </c>
      <c r="DX4" s="589">
        <v>45341</v>
      </c>
      <c r="DY4" s="589">
        <v>45348</v>
      </c>
      <c r="DZ4" s="589">
        <v>45355</v>
      </c>
      <c r="EA4" s="589">
        <v>45362</v>
      </c>
      <c r="EB4" s="589">
        <v>45369</v>
      </c>
      <c r="EC4" s="589">
        <v>45376</v>
      </c>
      <c r="ED4" s="589">
        <v>45383</v>
      </c>
      <c r="EE4" s="589">
        <v>45390</v>
      </c>
      <c r="EF4" s="589">
        <v>45397</v>
      </c>
      <c r="EG4" s="589">
        <v>45404</v>
      </c>
      <c r="EH4" s="589">
        <v>45411</v>
      </c>
      <c r="EI4" s="589">
        <v>45418</v>
      </c>
      <c r="EJ4" s="589">
        <v>45425</v>
      </c>
      <c r="EK4" s="589">
        <v>45432</v>
      </c>
      <c r="EL4" s="589">
        <v>45439</v>
      </c>
      <c r="EM4" s="589">
        <v>45446</v>
      </c>
      <c r="EN4" s="589">
        <v>45453</v>
      </c>
      <c r="EO4" s="589">
        <v>45460</v>
      </c>
      <c r="EP4" s="590">
        <v>24</v>
      </c>
      <c r="EQ4" s="590">
        <v>1</v>
      </c>
      <c r="ER4" s="590">
        <v>8</v>
      </c>
      <c r="ES4" s="591">
        <v>15</v>
      </c>
      <c r="ET4" s="591">
        <v>22</v>
      </c>
      <c r="EU4" s="591">
        <v>29</v>
      </c>
    </row>
    <row r="5" spans="1:153" s="251" customFormat="1" ht="15" customHeight="1" x14ac:dyDescent="0.15">
      <c r="A5" s="129"/>
      <c r="B5" s="129"/>
      <c r="C5" s="129"/>
      <c r="D5" s="129"/>
      <c r="E5" s="129"/>
      <c r="F5" s="129"/>
      <c r="G5" s="129"/>
      <c r="H5" s="129"/>
      <c r="I5" s="129"/>
      <c r="J5" s="129"/>
      <c r="K5" s="129"/>
      <c r="L5" s="129"/>
      <c r="M5" s="129"/>
      <c r="N5" s="129"/>
      <c r="O5" s="808" t="s">
        <v>68</v>
      </c>
      <c r="P5" s="809"/>
      <c r="Q5" s="592"/>
      <c r="R5" s="592"/>
      <c r="S5" s="592"/>
      <c r="T5" s="592"/>
      <c r="U5" s="592"/>
      <c r="V5" s="592"/>
      <c r="W5" s="592"/>
      <c r="X5" s="592"/>
      <c r="Y5" s="592"/>
      <c r="Z5" s="592"/>
      <c r="AA5" s="592"/>
      <c r="AB5" s="592"/>
      <c r="AC5" s="592"/>
      <c r="AD5" s="592"/>
      <c r="AE5" s="592"/>
      <c r="AF5" s="592"/>
      <c r="AG5" s="592"/>
      <c r="AH5" s="592"/>
      <c r="AI5" s="592"/>
      <c r="AJ5" s="592"/>
      <c r="AK5" s="592"/>
      <c r="AL5" s="592"/>
      <c r="AM5" s="592"/>
      <c r="AN5" s="592"/>
      <c r="AO5" s="592"/>
      <c r="AP5" s="592"/>
      <c r="AQ5" s="592"/>
      <c r="AR5" s="592"/>
      <c r="AS5" s="592"/>
      <c r="AT5" s="592"/>
      <c r="AU5" s="593"/>
      <c r="AV5" s="594" t="s">
        <v>69</v>
      </c>
      <c r="AW5" s="592"/>
      <c r="AX5" s="592"/>
      <c r="AY5" s="592"/>
      <c r="AZ5" s="592"/>
      <c r="BA5" s="592"/>
      <c r="BB5" s="592"/>
      <c r="BC5" s="592"/>
      <c r="BD5" s="592"/>
      <c r="BE5" s="592"/>
      <c r="BF5" s="592"/>
      <c r="BG5" s="592"/>
      <c r="BH5" s="592"/>
      <c r="BI5" s="592"/>
      <c r="BJ5" s="592"/>
      <c r="BK5" s="592"/>
      <c r="BL5" s="592"/>
      <c r="BM5" s="592"/>
      <c r="BN5" s="592"/>
      <c r="BO5" s="592"/>
      <c r="BP5" s="592"/>
      <c r="BQ5" s="592"/>
      <c r="BR5" s="592"/>
      <c r="BS5" s="592"/>
      <c r="BT5" s="592"/>
      <c r="BU5" s="592"/>
      <c r="BV5" s="592"/>
      <c r="BW5" s="592"/>
      <c r="BX5" s="592"/>
      <c r="BY5" s="592"/>
      <c r="BZ5" s="595"/>
      <c r="CA5" s="593"/>
      <c r="CB5" s="594" t="s">
        <v>74</v>
      </c>
      <c r="CC5" s="592"/>
      <c r="CD5" s="592"/>
      <c r="CE5" s="592"/>
      <c r="CF5" s="592"/>
      <c r="CG5" s="592"/>
      <c r="CH5" s="592"/>
      <c r="CI5" s="592"/>
      <c r="CJ5" s="592"/>
      <c r="CK5" s="592"/>
      <c r="CL5" s="592"/>
      <c r="CM5" s="592"/>
      <c r="CN5" s="592"/>
      <c r="CO5" s="592"/>
      <c r="CP5" s="592"/>
      <c r="CQ5" s="592"/>
      <c r="CR5" s="592"/>
      <c r="CS5" s="592"/>
      <c r="CT5" s="592"/>
      <c r="CU5" s="592"/>
      <c r="CV5" s="592"/>
      <c r="CW5" s="592"/>
      <c r="CX5" s="592"/>
      <c r="CY5" s="592"/>
      <c r="CZ5" s="592"/>
      <c r="DA5" s="592"/>
      <c r="DB5" s="592"/>
      <c r="DC5" s="592"/>
      <c r="DD5" s="592"/>
      <c r="DE5" s="592"/>
      <c r="DF5" s="592"/>
      <c r="DG5" s="592"/>
      <c r="DH5" s="592"/>
      <c r="DI5" s="592"/>
      <c r="DJ5" s="592"/>
      <c r="DK5" s="592"/>
      <c r="DL5" s="592"/>
      <c r="DM5" s="592"/>
      <c r="DN5" s="592"/>
      <c r="DO5" s="592"/>
      <c r="DP5" s="592"/>
      <c r="DQ5" s="592"/>
      <c r="DR5" s="592"/>
      <c r="DS5" s="592"/>
      <c r="DT5" s="592"/>
      <c r="DU5" s="592"/>
      <c r="DV5" s="592"/>
      <c r="DW5" s="592"/>
      <c r="DX5" s="592"/>
      <c r="DY5" s="592"/>
      <c r="DZ5" s="592"/>
      <c r="EA5" s="592"/>
      <c r="EB5" s="592"/>
      <c r="EC5" s="592"/>
      <c r="ED5" s="592"/>
      <c r="EE5" s="592"/>
      <c r="EF5" s="592"/>
      <c r="EG5" s="592"/>
      <c r="EH5" s="592"/>
      <c r="EI5" s="592"/>
      <c r="EJ5" s="592"/>
      <c r="EK5" s="592"/>
      <c r="EL5" s="592"/>
      <c r="EM5" s="592"/>
      <c r="EN5" s="592"/>
      <c r="EO5" s="592"/>
      <c r="EP5" s="592"/>
      <c r="EQ5" s="592"/>
      <c r="ER5" s="592"/>
      <c r="ES5" s="592"/>
      <c r="ET5" s="592"/>
      <c r="EU5" s="592"/>
      <c r="EV5" s="596"/>
      <c r="EW5" s="596"/>
    </row>
    <row r="6" spans="1:153" ht="15" customHeight="1" x14ac:dyDescent="0.15">
      <c r="O6" s="808"/>
      <c r="P6" s="809"/>
      <c r="Q6" s="593"/>
      <c r="R6" s="593"/>
      <c r="S6" s="593"/>
      <c r="T6" s="593"/>
      <c r="U6" s="593"/>
      <c r="V6" s="593"/>
      <c r="W6" s="593"/>
      <c r="X6" s="593"/>
      <c r="Y6" s="593"/>
      <c r="Z6" s="593"/>
      <c r="AA6" s="593"/>
      <c r="AB6" s="593"/>
      <c r="AC6" s="593"/>
      <c r="AD6" s="593"/>
      <c r="AE6" s="593"/>
      <c r="AF6" s="593"/>
      <c r="AG6" s="593"/>
      <c r="AH6" s="593"/>
      <c r="AI6" s="593"/>
      <c r="AJ6" s="593"/>
      <c r="AK6" s="593"/>
      <c r="AL6" s="594" t="s">
        <v>70</v>
      </c>
      <c r="AM6" s="593"/>
      <c r="AN6" s="593"/>
      <c r="AO6" s="593"/>
      <c r="AP6" s="593"/>
      <c r="AQ6" s="593"/>
      <c r="AR6" s="593"/>
      <c r="AS6" s="593"/>
      <c r="AT6" s="593"/>
      <c r="AU6" s="593"/>
      <c r="AV6" s="593"/>
      <c r="AW6" s="594" t="s">
        <v>71</v>
      </c>
      <c r="AX6" s="593"/>
      <c r="AY6" s="593"/>
      <c r="AZ6" s="593"/>
      <c r="BA6" s="593"/>
      <c r="BB6" s="593"/>
      <c r="BC6" s="593"/>
      <c r="BD6" s="593"/>
      <c r="BE6" s="593"/>
      <c r="BF6" s="593"/>
      <c r="BG6" s="593"/>
      <c r="BH6" s="593"/>
      <c r="BI6" s="593"/>
      <c r="BJ6" s="593"/>
      <c r="BK6" s="593"/>
      <c r="BL6" s="593"/>
      <c r="BM6" s="593"/>
      <c r="BN6" s="593"/>
      <c r="BO6" s="593"/>
      <c r="BP6" s="593"/>
      <c r="BQ6" s="593"/>
      <c r="BR6" s="593"/>
      <c r="BS6" s="594" t="s">
        <v>72</v>
      </c>
      <c r="BT6" s="593"/>
      <c r="BU6" s="593"/>
      <c r="BV6" s="593"/>
      <c r="BW6" s="593"/>
      <c r="BX6" s="593"/>
      <c r="BY6" s="593"/>
      <c r="BZ6" s="593"/>
      <c r="CA6" s="593"/>
      <c r="CB6" s="594" t="s">
        <v>196</v>
      </c>
      <c r="CC6" s="593"/>
      <c r="CD6" s="597"/>
      <c r="CE6" s="597"/>
      <c r="CF6" s="594" t="s">
        <v>73</v>
      </c>
      <c r="CG6" s="597"/>
      <c r="CH6" s="597"/>
      <c r="CI6" s="597"/>
      <c r="CJ6" s="597"/>
      <c r="CK6" s="597"/>
      <c r="CL6" s="597"/>
      <c r="CM6" s="597"/>
      <c r="CN6" s="597"/>
      <c r="CO6" s="597"/>
      <c r="CP6" s="597"/>
      <c r="CQ6" s="597"/>
      <c r="CR6" s="597"/>
      <c r="CS6" s="597"/>
      <c r="CT6" s="597"/>
      <c r="CU6" s="597"/>
      <c r="CV6" s="597"/>
      <c r="CW6" s="598" t="s">
        <v>75</v>
      </c>
      <c r="CX6" s="597"/>
      <c r="CY6" s="597"/>
      <c r="CZ6" s="597"/>
      <c r="DA6" s="597"/>
      <c r="DB6" s="597"/>
      <c r="DC6" s="597"/>
      <c r="DD6" s="597"/>
      <c r="DE6" s="597"/>
      <c r="DF6" s="597"/>
      <c r="DG6" s="597"/>
      <c r="DH6" s="597"/>
      <c r="DI6" s="597"/>
      <c r="DJ6" s="597"/>
      <c r="DK6" s="597"/>
      <c r="DL6" s="597"/>
      <c r="DM6" s="597"/>
      <c r="DN6" s="597"/>
      <c r="DO6" s="597"/>
      <c r="DP6" s="597"/>
      <c r="DQ6" s="597"/>
      <c r="DR6" s="599"/>
      <c r="DS6" s="599"/>
      <c r="DT6" s="599"/>
      <c r="DU6" s="599"/>
      <c r="DV6" s="599"/>
      <c r="DW6" s="599"/>
      <c r="DX6" s="599"/>
      <c r="DY6" s="599"/>
      <c r="DZ6" s="599"/>
      <c r="EA6" s="599"/>
      <c r="EB6" s="599"/>
      <c r="EC6" s="599"/>
      <c r="ED6" s="599"/>
      <c r="EE6" s="599"/>
      <c r="EF6" s="599"/>
      <c r="EG6" s="599"/>
      <c r="EH6" s="599"/>
      <c r="EI6" s="599"/>
      <c r="EJ6" s="599"/>
      <c r="EK6" s="599"/>
      <c r="EL6" s="599"/>
      <c r="EM6" s="599"/>
      <c r="EN6" s="599"/>
      <c r="EO6" s="599"/>
      <c r="EP6" s="599"/>
      <c r="EQ6" s="599"/>
      <c r="ER6" s="599"/>
      <c r="ES6" s="599"/>
      <c r="ET6" s="599"/>
      <c r="EU6" s="599"/>
      <c r="EV6" s="600"/>
      <c r="EW6" s="600"/>
    </row>
    <row r="7" spans="1:153" ht="15" customHeight="1" x14ac:dyDescent="0.15">
      <c r="O7" s="808"/>
      <c r="P7" s="809"/>
      <c r="Q7" s="593"/>
      <c r="R7" s="593"/>
      <c r="S7" s="593"/>
      <c r="T7" s="593"/>
      <c r="U7" s="593"/>
      <c r="V7" s="593"/>
      <c r="W7" s="593"/>
      <c r="X7" s="593"/>
      <c r="Y7" s="593"/>
      <c r="Z7" s="593"/>
      <c r="AA7" s="593"/>
      <c r="AB7" s="593"/>
      <c r="AC7" s="593"/>
      <c r="AD7" s="593"/>
      <c r="AE7" s="593"/>
      <c r="AF7" s="593"/>
      <c r="AG7" s="593"/>
      <c r="AH7" s="593"/>
      <c r="AI7" s="593"/>
      <c r="AJ7" s="593"/>
      <c r="AK7" s="593"/>
      <c r="AL7" s="593"/>
      <c r="AM7" s="593"/>
      <c r="AN7" s="593"/>
      <c r="AO7" s="594" t="s">
        <v>76</v>
      </c>
      <c r="AP7" s="593"/>
      <c r="AQ7" s="593"/>
      <c r="AR7" s="593"/>
      <c r="AS7" s="593"/>
      <c r="AT7" s="593"/>
      <c r="AU7" s="593"/>
      <c r="AV7" s="593"/>
      <c r="AW7" s="593"/>
      <c r="AX7" s="601"/>
      <c r="AY7" s="601"/>
      <c r="AZ7" s="601"/>
      <c r="BA7" s="593"/>
      <c r="BB7" s="593"/>
      <c r="BC7" s="593"/>
      <c r="BD7" s="593"/>
      <c r="BE7" s="593"/>
      <c r="BF7" s="593"/>
      <c r="BG7" s="594" t="s">
        <v>77</v>
      </c>
      <c r="BH7" s="593"/>
      <c r="BI7" s="593"/>
      <c r="BJ7" s="593"/>
      <c r="BK7" s="593"/>
      <c r="BL7" s="593"/>
      <c r="BM7" s="593"/>
      <c r="BN7" s="593"/>
      <c r="BO7" s="593"/>
      <c r="BP7" s="593"/>
      <c r="BQ7" s="593"/>
      <c r="BR7" s="593"/>
      <c r="BS7" s="593"/>
      <c r="BT7" s="593"/>
      <c r="BU7" s="593"/>
      <c r="BV7" s="593"/>
      <c r="BW7" s="593"/>
      <c r="BX7" s="593"/>
      <c r="BY7" s="593"/>
      <c r="BZ7" s="593"/>
      <c r="CA7" s="593"/>
      <c r="CB7" s="593"/>
      <c r="CC7" s="594" t="s">
        <v>78</v>
      </c>
      <c r="CD7" s="593"/>
      <c r="CE7" s="593"/>
      <c r="CF7" s="593"/>
      <c r="CG7" s="593"/>
      <c r="CH7" s="593"/>
      <c r="CI7" s="594" t="s">
        <v>79</v>
      </c>
      <c r="CJ7" s="594"/>
      <c r="CK7" s="593"/>
      <c r="CL7" s="593"/>
      <c r="CM7" s="593"/>
      <c r="CN7" s="593"/>
      <c r="CO7" s="593"/>
      <c r="CP7" s="593"/>
      <c r="CQ7" s="593"/>
      <c r="CR7" s="593"/>
      <c r="CS7" s="593"/>
      <c r="CT7" s="593"/>
      <c r="CU7" s="593"/>
      <c r="CV7" s="593"/>
      <c r="CW7" s="593"/>
      <c r="CX7" s="593"/>
      <c r="CY7" s="593"/>
      <c r="CZ7" s="593"/>
      <c r="DA7" s="593"/>
      <c r="DB7" s="593"/>
      <c r="DC7" s="593"/>
      <c r="DD7" s="593"/>
      <c r="DE7" s="593"/>
      <c r="DF7" s="593"/>
      <c r="DG7" s="593"/>
      <c r="DH7" s="593"/>
      <c r="DI7" s="593"/>
      <c r="DJ7" s="593"/>
      <c r="DK7" s="593"/>
      <c r="DL7" s="593"/>
      <c r="DM7" s="593"/>
      <c r="DN7" s="593"/>
      <c r="DO7" s="593"/>
      <c r="DP7" s="593"/>
      <c r="DQ7" s="593"/>
      <c r="DR7" s="593"/>
      <c r="DS7" s="593"/>
      <c r="DT7" s="593"/>
      <c r="DU7" s="593"/>
      <c r="DV7" s="593"/>
      <c r="DW7" s="593"/>
      <c r="DX7" s="593"/>
      <c r="DY7" s="593"/>
      <c r="DZ7" s="593"/>
      <c r="EA7" s="593"/>
      <c r="EB7" s="593"/>
      <c r="EC7" s="593"/>
      <c r="ED7" s="593"/>
      <c r="EE7" s="593"/>
      <c r="EF7" s="593"/>
      <c r="EG7" s="593"/>
      <c r="EH7" s="593"/>
      <c r="EI7" s="593"/>
      <c r="EJ7" s="593"/>
      <c r="EK7" s="593"/>
      <c r="EL7" s="593"/>
      <c r="EM7" s="593"/>
      <c r="EN7" s="593"/>
      <c r="EO7" s="593"/>
      <c r="EP7" s="593"/>
      <c r="EQ7" s="593"/>
      <c r="ER7" s="593"/>
      <c r="ES7" s="593"/>
      <c r="ET7" s="593"/>
      <c r="EU7" s="593"/>
    </row>
    <row r="8" spans="1:153" ht="15" customHeight="1" x14ac:dyDescent="0.15">
      <c r="O8" s="795" t="s">
        <v>80</v>
      </c>
      <c r="P8" s="796"/>
      <c r="Q8" s="602"/>
      <c r="R8" s="603"/>
      <c r="S8" s="603"/>
      <c r="T8" s="603"/>
      <c r="U8" s="604"/>
      <c r="V8" s="604"/>
      <c r="W8" s="604"/>
      <c r="X8" s="604"/>
      <c r="Y8" s="604"/>
      <c r="Z8" s="605"/>
      <c r="AA8" s="605"/>
      <c r="AB8" s="605"/>
      <c r="AC8" s="605"/>
      <c r="AD8" s="605"/>
      <c r="AE8" s="605"/>
      <c r="AF8" s="605"/>
      <c r="AG8" s="605"/>
      <c r="AH8" s="605"/>
      <c r="AI8" s="605"/>
      <c r="AJ8" s="605"/>
      <c r="AK8" s="605"/>
      <c r="AL8" s="605"/>
      <c r="AM8" s="605"/>
      <c r="AN8" s="605"/>
      <c r="AO8" s="605"/>
      <c r="AP8" s="605"/>
      <c r="AQ8" s="605"/>
      <c r="AR8" s="605"/>
      <c r="AS8" s="605"/>
      <c r="AT8" s="605"/>
      <c r="AU8" s="606" t="s">
        <v>81</v>
      </c>
      <c r="AV8" s="607"/>
      <c r="AW8" s="607"/>
      <c r="AX8" s="607"/>
      <c r="AY8" s="607"/>
      <c r="AZ8" s="607"/>
      <c r="BA8" s="607"/>
      <c r="BB8" s="607"/>
      <c r="BC8" s="607"/>
      <c r="BD8" s="607"/>
      <c r="BE8" s="607"/>
      <c r="BF8" s="607"/>
      <c r="BG8" s="607"/>
      <c r="BH8" s="607"/>
      <c r="BI8" s="607"/>
      <c r="BJ8" s="607"/>
      <c r="BK8" s="607"/>
      <c r="BL8" s="607"/>
      <c r="BM8" s="607"/>
      <c r="BN8" s="607"/>
      <c r="BO8" s="607"/>
      <c r="BP8" s="607"/>
      <c r="BQ8" s="607"/>
      <c r="BR8" s="112" t="s">
        <v>59</v>
      </c>
      <c r="BS8" s="112" t="s">
        <v>59</v>
      </c>
      <c r="BT8" s="112" t="s">
        <v>59</v>
      </c>
      <c r="BU8" s="608" t="s">
        <v>82</v>
      </c>
      <c r="BV8" s="608"/>
      <c r="BW8" s="608"/>
      <c r="BX8" s="608"/>
      <c r="BY8" s="608"/>
      <c r="BZ8" s="608"/>
      <c r="CA8" s="608"/>
      <c r="CB8" s="605"/>
      <c r="CC8" s="605"/>
      <c r="CD8" s="605"/>
      <c r="CE8" s="605"/>
      <c r="CF8" s="605"/>
      <c r="CG8" s="605"/>
      <c r="CH8" s="605"/>
      <c r="CI8" s="605"/>
      <c r="CJ8" s="605"/>
      <c r="CK8" s="605"/>
      <c r="CL8" s="605"/>
      <c r="CM8" s="605"/>
      <c r="CN8" s="605"/>
      <c r="CO8" s="605"/>
      <c r="CP8" s="605"/>
      <c r="CQ8" s="605"/>
      <c r="CR8" s="605"/>
      <c r="CS8" s="605"/>
      <c r="CT8" s="605"/>
      <c r="CU8" s="605"/>
      <c r="CV8" s="605"/>
      <c r="CW8" s="605"/>
      <c r="CX8" s="605"/>
      <c r="CY8" s="605"/>
      <c r="CZ8" s="605"/>
      <c r="DA8" s="605"/>
      <c r="DB8" s="605"/>
      <c r="DC8" s="605"/>
      <c r="DD8" s="605"/>
      <c r="DE8" s="605"/>
      <c r="DF8" s="605"/>
      <c r="DG8" s="605"/>
      <c r="DH8" s="605"/>
      <c r="DI8" s="605"/>
      <c r="DJ8" s="605"/>
      <c r="DK8" s="605"/>
      <c r="DL8" s="605"/>
      <c r="DM8" s="605"/>
      <c r="DN8" s="605"/>
      <c r="DO8" s="605"/>
      <c r="DP8" s="605"/>
      <c r="DQ8" s="605"/>
      <c r="DR8" s="605"/>
      <c r="DS8" s="605"/>
      <c r="DT8" s="605"/>
      <c r="DU8" s="605"/>
      <c r="DV8" s="605"/>
      <c r="DW8" s="605"/>
      <c r="DX8" s="605"/>
      <c r="DY8" s="605"/>
      <c r="DZ8" s="605"/>
      <c r="EA8" s="605"/>
      <c r="EB8" s="605"/>
      <c r="EC8" s="605"/>
      <c r="ED8" s="605"/>
      <c r="EE8" s="605"/>
      <c r="EF8" s="605"/>
      <c r="EG8" s="605"/>
      <c r="EH8" s="605"/>
      <c r="EI8" s="605"/>
      <c r="EJ8" s="605"/>
      <c r="EK8" s="605"/>
      <c r="EL8" s="605"/>
      <c r="EM8" s="605"/>
      <c r="EN8" s="605"/>
      <c r="EO8" s="605"/>
      <c r="EP8" s="605"/>
      <c r="EQ8" s="605"/>
      <c r="ER8" s="605"/>
      <c r="ES8" s="605"/>
      <c r="ET8" s="605"/>
      <c r="EU8" s="605"/>
    </row>
    <row r="9" spans="1:153" ht="15" customHeight="1" x14ac:dyDescent="0.15">
      <c r="O9" s="795"/>
      <c r="P9" s="796"/>
      <c r="Q9" s="602"/>
      <c r="R9" s="603"/>
      <c r="S9" s="603"/>
      <c r="T9" s="603"/>
      <c r="U9" s="604"/>
      <c r="V9" s="604"/>
      <c r="W9" s="604"/>
      <c r="X9" s="604"/>
      <c r="Y9" s="604"/>
      <c r="Z9" s="605"/>
      <c r="AA9" s="605"/>
      <c r="AB9" s="605"/>
      <c r="AC9" s="605"/>
      <c r="AD9" s="605"/>
      <c r="AE9" s="605"/>
      <c r="AF9" s="605"/>
      <c r="AG9" s="605"/>
      <c r="AH9" s="605"/>
      <c r="AI9" s="605"/>
      <c r="AJ9" s="605"/>
      <c r="AK9" s="605"/>
      <c r="AL9" s="605"/>
      <c r="AM9" s="605"/>
      <c r="AN9" s="605"/>
      <c r="AO9" s="605"/>
      <c r="AP9" s="605"/>
      <c r="AQ9" s="605"/>
      <c r="AR9" s="605"/>
      <c r="AS9" s="605"/>
      <c r="AT9" s="609" t="s">
        <v>83</v>
      </c>
      <c r="AU9" s="610"/>
      <c r="AV9" s="610"/>
      <c r="AW9" s="610"/>
      <c r="AX9" s="610"/>
      <c r="AY9" s="610"/>
      <c r="AZ9" s="610"/>
      <c r="BA9" s="610"/>
      <c r="BB9" s="610"/>
      <c r="BC9" s="610"/>
      <c r="BD9" s="610"/>
      <c r="BE9" s="610"/>
      <c r="BF9" s="610"/>
      <c r="BG9" s="610"/>
      <c r="BH9" s="610"/>
      <c r="BI9" s="610"/>
      <c r="BJ9" s="610"/>
      <c r="BK9" s="610"/>
      <c r="BL9" s="610"/>
      <c r="BM9" s="610"/>
      <c r="BN9" s="610"/>
      <c r="BO9" s="610"/>
      <c r="BP9" s="610"/>
      <c r="BQ9" s="610"/>
      <c r="BR9" s="610"/>
      <c r="BS9" s="610"/>
      <c r="BT9" s="610"/>
      <c r="BU9" s="610"/>
      <c r="BV9" s="112" t="s">
        <v>59</v>
      </c>
      <c r="BW9" s="112" t="s">
        <v>59</v>
      </c>
      <c r="BX9" s="112" t="s">
        <v>59</v>
      </c>
      <c r="BY9" s="605"/>
      <c r="BZ9" s="605"/>
      <c r="CA9" s="605"/>
      <c r="CB9" s="605"/>
      <c r="CC9" s="605"/>
      <c r="CD9" s="605"/>
      <c r="CE9" s="605"/>
      <c r="CF9" s="605"/>
      <c r="CG9" s="605"/>
      <c r="CH9" s="605"/>
      <c r="CI9" s="605"/>
      <c r="CJ9" s="605"/>
      <c r="CK9" s="605"/>
      <c r="CL9" s="605"/>
      <c r="CM9" s="605"/>
      <c r="CN9" s="605"/>
      <c r="CO9" s="605"/>
      <c r="CP9" s="605"/>
      <c r="CQ9" s="605"/>
      <c r="CR9" s="605"/>
      <c r="CS9" s="605"/>
      <c r="CT9" s="605"/>
      <c r="CU9" s="605"/>
      <c r="CV9" s="605"/>
      <c r="CW9" s="605"/>
      <c r="CX9" s="605"/>
      <c r="CY9" s="605"/>
      <c r="CZ9" s="605"/>
      <c r="DA9" s="605"/>
      <c r="DB9" s="605"/>
      <c r="DC9" s="605"/>
      <c r="DD9" s="605"/>
      <c r="DE9" s="605"/>
      <c r="DF9" s="605"/>
      <c r="DG9" s="605"/>
      <c r="DH9" s="605"/>
      <c r="DI9" s="605"/>
      <c r="DJ9" s="605"/>
      <c r="DK9" s="605"/>
      <c r="DL9" s="605"/>
      <c r="DM9" s="605"/>
      <c r="DN9" s="605"/>
      <c r="DO9" s="605"/>
      <c r="DP9" s="605"/>
      <c r="DQ9" s="605"/>
      <c r="DR9" s="605"/>
      <c r="DS9" s="605"/>
      <c r="DT9" s="605"/>
      <c r="DU9" s="605"/>
      <c r="DV9" s="605"/>
      <c r="DW9" s="605"/>
      <c r="DX9" s="605"/>
      <c r="DY9" s="605"/>
      <c r="DZ9" s="605"/>
      <c r="EA9" s="605"/>
      <c r="EB9" s="605"/>
      <c r="EC9" s="605"/>
      <c r="ED9" s="605"/>
      <c r="EE9" s="605"/>
      <c r="EF9" s="605"/>
      <c r="EG9" s="605"/>
      <c r="EH9" s="605"/>
      <c r="EI9" s="605"/>
      <c r="EJ9" s="605"/>
      <c r="EK9" s="605"/>
      <c r="EL9" s="605"/>
      <c r="EM9" s="605"/>
      <c r="EN9" s="605"/>
      <c r="EO9" s="605"/>
      <c r="EP9" s="605"/>
      <c r="EQ9" s="605"/>
      <c r="ER9" s="605"/>
      <c r="ES9" s="605"/>
      <c r="ET9" s="605"/>
      <c r="EU9" s="605"/>
    </row>
    <row r="10" spans="1:153" ht="15" customHeight="1" x14ac:dyDescent="0.15">
      <c r="N10" s="611"/>
      <c r="O10" s="795"/>
      <c r="P10" s="796"/>
      <c r="Q10" s="605"/>
      <c r="R10" s="605"/>
      <c r="S10" s="605"/>
      <c r="T10" s="605"/>
      <c r="U10" s="605"/>
      <c r="V10" s="605"/>
      <c r="W10" s="605"/>
      <c r="X10" s="605"/>
      <c r="Y10" s="605"/>
      <c r="Z10" s="605"/>
      <c r="AA10" s="605"/>
      <c r="AB10" s="605"/>
      <c r="AC10" s="605"/>
      <c r="AD10" s="605"/>
      <c r="AE10" s="605"/>
      <c r="AF10" s="605"/>
      <c r="AG10" s="605"/>
      <c r="AH10" s="605"/>
      <c r="AI10" s="605"/>
      <c r="AJ10" s="605"/>
      <c r="AK10" s="605"/>
      <c r="AL10" s="605"/>
      <c r="AM10" s="606" t="s">
        <v>84</v>
      </c>
      <c r="AN10" s="607"/>
      <c r="AO10" s="607"/>
      <c r="AP10" s="607"/>
      <c r="AQ10" s="607"/>
      <c r="AR10" s="607"/>
      <c r="AS10" s="607"/>
      <c r="AT10" s="607"/>
      <c r="AU10" s="607"/>
      <c r="AV10" s="607"/>
      <c r="AW10" s="607"/>
      <c r="AX10" s="607"/>
      <c r="AY10" s="607"/>
      <c r="AZ10" s="607"/>
      <c r="BA10" s="607"/>
      <c r="BB10" s="607"/>
      <c r="BC10" s="607"/>
      <c r="BD10" s="607"/>
      <c r="BE10" s="607"/>
      <c r="BF10" s="607"/>
      <c r="BG10" s="607"/>
      <c r="BH10" s="607"/>
      <c r="BI10" s="607"/>
      <c r="BJ10" s="607"/>
      <c r="BK10" s="607"/>
      <c r="BL10" s="607"/>
      <c r="BM10" s="607"/>
      <c r="BN10" s="112" t="s">
        <v>59</v>
      </c>
      <c r="BO10" s="112" t="s">
        <v>59</v>
      </c>
      <c r="BP10" s="112" t="s">
        <v>59</v>
      </c>
      <c r="BQ10" s="112" t="s">
        <v>59</v>
      </c>
      <c r="BR10" s="605"/>
      <c r="BS10" s="605"/>
      <c r="BT10" s="605"/>
      <c r="BU10" s="605"/>
      <c r="BV10" s="605"/>
      <c r="BW10" s="605"/>
      <c r="BX10" s="605"/>
      <c r="BY10" s="605"/>
      <c r="BZ10" s="605"/>
      <c r="CA10" s="605"/>
      <c r="CB10" s="605"/>
      <c r="CC10" s="605"/>
      <c r="CD10" s="605"/>
      <c r="CE10" s="605"/>
      <c r="CF10" s="605"/>
      <c r="CG10" s="605"/>
      <c r="CH10" s="605"/>
      <c r="CI10" s="605"/>
      <c r="CJ10" s="605"/>
      <c r="CK10" s="605"/>
      <c r="CL10" s="605"/>
      <c r="CM10" s="605"/>
      <c r="CN10" s="605"/>
      <c r="CO10" s="605"/>
      <c r="CP10" s="605"/>
      <c r="CQ10" s="605"/>
      <c r="CR10" s="605"/>
      <c r="CS10" s="605"/>
      <c r="CT10" s="605"/>
      <c r="CU10" s="605"/>
      <c r="CV10" s="605"/>
      <c r="CW10" s="605"/>
      <c r="CX10" s="605"/>
      <c r="CY10" s="605"/>
      <c r="CZ10" s="605"/>
      <c r="DA10" s="605"/>
      <c r="DB10" s="605"/>
      <c r="DC10" s="605"/>
      <c r="DD10" s="605"/>
      <c r="DE10" s="605"/>
      <c r="DF10" s="605"/>
      <c r="DG10" s="605"/>
      <c r="DH10" s="605"/>
      <c r="DI10" s="605"/>
      <c r="DJ10" s="605"/>
      <c r="DK10" s="605"/>
      <c r="DL10" s="605"/>
      <c r="DM10" s="605"/>
      <c r="DN10" s="605"/>
      <c r="DO10" s="605"/>
      <c r="DP10" s="605"/>
      <c r="DQ10" s="605"/>
      <c r="DR10" s="605"/>
      <c r="DS10" s="605"/>
      <c r="DT10" s="605"/>
      <c r="DU10" s="605"/>
      <c r="DV10" s="605"/>
      <c r="DW10" s="605"/>
      <c r="DX10" s="605"/>
      <c r="DY10" s="605"/>
      <c r="DZ10" s="605"/>
      <c r="EA10" s="605"/>
      <c r="EB10" s="605"/>
      <c r="EC10" s="605"/>
      <c r="ED10" s="605"/>
      <c r="EE10" s="605"/>
      <c r="EF10" s="605"/>
      <c r="EG10" s="605"/>
      <c r="EH10" s="605"/>
      <c r="EI10" s="605"/>
      <c r="EJ10" s="605"/>
      <c r="EK10" s="605"/>
      <c r="EL10" s="605"/>
      <c r="EM10" s="605"/>
      <c r="EN10" s="605"/>
      <c r="EO10" s="605"/>
      <c r="EP10" s="605"/>
      <c r="EQ10" s="605"/>
      <c r="ER10" s="605"/>
      <c r="ES10" s="605"/>
      <c r="ET10" s="605"/>
      <c r="EU10" s="605"/>
    </row>
    <row r="11" spans="1:153" ht="15" customHeight="1" x14ac:dyDescent="0.15">
      <c r="N11" s="241"/>
      <c r="BK11" s="612" t="s">
        <v>85</v>
      </c>
      <c r="BP11" s="612" t="s">
        <v>85</v>
      </c>
    </row>
    <row r="12" spans="1:153" ht="15" customHeight="1" x14ac:dyDescent="0.15">
      <c r="N12" s="241"/>
      <c r="BK12" s="612" t="s">
        <v>85</v>
      </c>
      <c r="BP12" s="612" t="s">
        <v>85</v>
      </c>
    </row>
    <row r="13" spans="1:153" ht="15" customHeight="1" x14ac:dyDescent="0.15">
      <c r="BK13" s="612" t="s">
        <v>85</v>
      </c>
      <c r="BP13" s="612" t="s">
        <v>85</v>
      </c>
    </row>
    <row r="14" spans="1:153" ht="15" customHeight="1" x14ac:dyDescent="0.15">
      <c r="C14" s="613"/>
      <c r="D14" s="614"/>
      <c r="E14" s="614"/>
      <c r="F14" s="614"/>
      <c r="G14" s="614"/>
      <c r="H14" s="614"/>
      <c r="I14" s="614"/>
      <c r="J14" s="614"/>
      <c r="K14" s="614"/>
      <c r="L14" s="614"/>
      <c r="M14" s="614"/>
      <c r="N14" s="614"/>
      <c r="O14" s="614"/>
      <c r="P14" s="615"/>
      <c r="Q14" s="615"/>
      <c r="R14" s="616"/>
      <c r="W14" s="134" t="s">
        <v>86</v>
      </c>
      <c r="X14" s="792" t="s">
        <v>87</v>
      </c>
      <c r="Y14" s="79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2" t="s">
        <v>85</v>
      </c>
      <c r="BP14" s="612" t="s">
        <v>85</v>
      </c>
    </row>
    <row r="15" spans="1:153" ht="15" customHeight="1" x14ac:dyDescent="0.15">
      <c r="C15" s="617"/>
      <c r="D15" s="618" t="s">
        <v>92</v>
      </c>
      <c r="E15" s="619"/>
      <c r="F15" s="619"/>
      <c r="G15" s="619"/>
      <c r="H15" s="619"/>
      <c r="I15" s="619"/>
      <c r="J15" s="619"/>
      <c r="K15" s="619"/>
      <c r="L15" s="619"/>
      <c r="M15" s="619"/>
      <c r="N15" s="619"/>
      <c r="O15" s="619"/>
      <c r="P15" s="619"/>
      <c r="Q15" s="619"/>
      <c r="R15" s="620"/>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2" t="s">
        <v>85</v>
      </c>
      <c r="BP15" s="612" t="s">
        <v>85</v>
      </c>
    </row>
    <row r="16" spans="1:153" ht="15" customHeight="1" x14ac:dyDescent="0.15">
      <c r="C16" s="617"/>
      <c r="D16" s="130" t="s">
        <v>88</v>
      </c>
      <c r="E16" s="241" t="s">
        <v>98</v>
      </c>
      <c r="F16" s="241"/>
      <c r="R16" s="620"/>
      <c r="AI16" s="621"/>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2" t="s">
        <v>85</v>
      </c>
      <c r="BP16" s="612" t="s">
        <v>85</v>
      </c>
      <c r="DC16" s="38"/>
    </row>
    <row r="17" spans="3:109" ht="15" customHeight="1" x14ac:dyDescent="0.15">
      <c r="C17" s="622"/>
      <c r="D17" s="131" t="s">
        <v>89</v>
      </c>
      <c r="E17" s="241" t="s">
        <v>100</v>
      </c>
      <c r="F17" s="241"/>
      <c r="R17" s="620"/>
      <c r="BJ17" s="623"/>
      <c r="BK17" s="612" t="s">
        <v>85</v>
      </c>
      <c r="BP17" s="612" t="s">
        <v>85</v>
      </c>
    </row>
    <row r="18" spans="3:109" ht="15" customHeight="1" x14ac:dyDescent="0.15">
      <c r="C18" s="622"/>
      <c r="D18" s="132" t="s">
        <v>90</v>
      </c>
      <c r="E18" s="241" t="s">
        <v>101</v>
      </c>
      <c r="F18" s="241"/>
      <c r="L18" s="241"/>
      <c r="R18" s="620"/>
      <c r="BK18" s="612" t="s">
        <v>85</v>
      </c>
      <c r="BP18" s="612" t="s">
        <v>85</v>
      </c>
    </row>
    <row r="19" spans="3:109" ht="15" customHeight="1" x14ac:dyDescent="0.15">
      <c r="C19" s="622"/>
      <c r="D19" s="133" t="s">
        <v>91</v>
      </c>
      <c r="E19" s="241" t="s">
        <v>102</v>
      </c>
      <c r="F19" s="241"/>
      <c r="R19" s="620"/>
      <c r="W19" s="793" t="s">
        <v>103</v>
      </c>
      <c r="AV19" s="134" t="s">
        <v>330</v>
      </c>
      <c r="AW19" s="92" t="s">
        <v>104</v>
      </c>
      <c r="AX19" s="60" t="s">
        <v>105</v>
      </c>
      <c r="AY19" s="93" t="s">
        <v>106</v>
      </c>
      <c r="AZ19" s="59" t="s">
        <v>107</v>
      </c>
      <c r="BK19" s="612" t="s">
        <v>85</v>
      </c>
      <c r="BP19" s="612" t="s">
        <v>85</v>
      </c>
      <c r="DA19" s="793" t="s">
        <v>108</v>
      </c>
      <c r="DE19" s="793" t="s">
        <v>109</v>
      </c>
    </row>
    <row r="20" spans="3:109" ht="15" customHeight="1" x14ac:dyDescent="0.15">
      <c r="C20" s="624"/>
      <c r="D20" s="625"/>
      <c r="E20" s="625"/>
      <c r="F20" s="625"/>
      <c r="G20" s="625"/>
      <c r="H20" s="625"/>
      <c r="I20" s="625"/>
      <c r="J20" s="625"/>
      <c r="K20" s="625"/>
      <c r="L20" s="625"/>
      <c r="M20" s="625"/>
      <c r="N20" s="625"/>
      <c r="O20" s="625"/>
      <c r="P20" s="625"/>
      <c r="Q20" s="625"/>
      <c r="R20" s="626"/>
      <c r="W20" s="793"/>
      <c r="AZ20" s="134" t="s">
        <v>329</v>
      </c>
      <c r="BA20" s="92" t="s">
        <v>104</v>
      </c>
      <c r="BB20" s="60" t="s">
        <v>105</v>
      </c>
      <c r="BC20" s="93" t="s">
        <v>106</v>
      </c>
      <c r="BD20" s="59" t="s">
        <v>107</v>
      </c>
      <c r="BK20" s="612" t="s">
        <v>85</v>
      </c>
      <c r="BP20" s="612" t="s">
        <v>85</v>
      </c>
      <c r="DA20" s="793"/>
      <c r="DE20" s="793"/>
    </row>
    <row r="21" spans="3:109" ht="15" customHeight="1" x14ac:dyDescent="0.15">
      <c r="W21" s="793"/>
      <c r="BD21" s="134" t="s">
        <v>328</v>
      </c>
      <c r="BE21" s="92" t="s">
        <v>104</v>
      </c>
      <c r="BF21" s="60" t="s">
        <v>105</v>
      </c>
      <c r="BG21" s="93" t="s">
        <v>106</v>
      </c>
      <c r="BH21" s="59" t="s">
        <v>107</v>
      </c>
      <c r="BK21" s="612" t="s">
        <v>85</v>
      </c>
      <c r="BP21" s="612" t="s">
        <v>85</v>
      </c>
      <c r="DA21" s="793"/>
      <c r="DE21" s="793"/>
    </row>
    <row r="22" spans="3:109" ht="15" customHeight="1" x14ac:dyDescent="0.15">
      <c r="C22" s="613"/>
      <c r="D22" s="614"/>
      <c r="E22" s="614"/>
      <c r="F22" s="614"/>
      <c r="G22" s="614"/>
      <c r="H22" s="614"/>
      <c r="I22" s="614"/>
      <c r="J22" s="614"/>
      <c r="K22" s="614"/>
      <c r="L22" s="614"/>
      <c r="M22" s="614"/>
      <c r="N22" s="614"/>
      <c r="O22" s="614"/>
      <c r="P22" s="614"/>
      <c r="Q22" s="614"/>
      <c r="R22" s="627"/>
      <c r="W22" s="793"/>
      <c r="BH22" s="134" t="s">
        <v>327</v>
      </c>
      <c r="BI22" s="92" t="s">
        <v>104</v>
      </c>
      <c r="BJ22" s="60" t="s">
        <v>105</v>
      </c>
      <c r="BK22" s="612" t="s">
        <v>85</v>
      </c>
      <c r="BL22" s="93" t="s">
        <v>106</v>
      </c>
      <c r="BM22" s="59" t="s">
        <v>107</v>
      </c>
      <c r="BP22" s="612" t="s">
        <v>85</v>
      </c>
      <c r="DA22" s="793"/>
      <c r="DE22" s="793"/>
    </row>
    <row r="23" spans="3:109" ht="15" customHeight="1" x14ac:dyDescent="0.15">
      <c r="C23" s="622"/>
      <c r="D23" s="618" t="s">
        <v>110</v>
      </c>
      <c r="E23" s="619"/>
      <c r="F23" s="619"/>
      <c r="G23" s="619"/>
      <c r="H23" s="619"/>
      <c r="I23" s="619"/>
      <c r="J23" s="619"/>
      <c r="K23" s="619"/>
      <c r="L23" s="619"/>
      <c r="M23" s="619"/>
      <c r="N23" s="619"/>
      <c r="O23" s="619"/>
      <c r="P23" s="619"/>
      <c r="Q23" s="619"/>
      <c r="R23" s="620"/>
      <c r="W23" s="793"/>
      <c r="BK23" s="612" t="s">
        <v>85</v>
      </c>
      <c r="BM23" s="134" t="s">
        <v>326</v>
      </c>
      <c r="BN23" s="92" t="s">
        <v>104</v>
      </c>
      <c r="BO23" s="60" t="s">
        <v>105</v>
      </c>
      <c r="BP23" s="612" t="s">
        <v>85</v>
      </c>
      <c r="BQ23" s="93" t="s">
        <v>106</v>
      </c>
      <c r="BR23" s="59" t="s">
        <v>107</v>
      </c>
      <c r="DA23" s="793"/>
      <c r="DE23" s="793"/>
    </row>
    <row r="24" spans="3:109" ht="15" customHeight="1" x14ac:dyDescent="0.15">
      <c r="C24" s="622"/>
      <c r="D24" s="99" t="s">
        <v>94</v>
      </c>
      <c r="E24" s="241" t="s">
        <v>111</v>
      </c>
      <c r="F24" s="241"/>
      <c r="R24" s="620"/>
      <c r="W24" s="793"/>
      <c r="BK24" s="612" t="s">
        <v>85</v>
      </c>
      <c r="BP24" s="612" t="s">
        <v>85</v>
      </c>
      <c r="DA24" s="793"/>
      <c r="DE24" s="793"/>
    </row>
    <row r="25" spans="3:109" ht="15" customHeight="1" x14ac:dyDescent="0.15">
      <c r="C25" s="622"/>
      <c r="D25" s="101" t="s">
        <v>95</v>
      </c>
      <c r="E25" s="241" t="s">
        <v>112</v>
      </c>
      <c r="R25" s="620"/>
      <c r="W25" s="793"/>
      <c r="BK25" s="612" t="s">
        <v>85</v>
      </c>
      <c r="BP25" s="612" t="s">
        <v>85</v>
      </c>
      <c r="DA25" s="793"/>
      <c r="DE25" s="793"/>
    </row>
    <row r="26" spans="3:109" ht="15" customHeight="1" x14ac:dyDescent="0.15">
      <c r="C26" s="622"/>
      <c r="D26" s="100" t="s">
        <v>96</v>
      </c>
      <c r="E26" s="241" t="s">
        <v>113</v>
      </c>
      <c r="F26" s="241"/>
      <c r="R26" s="620"/>
      <c r="W26" s="793"/>
      <c r="AX26" s="729"/>
      <c r="BK26" s="612" t="s">
        <v>85</v>
      </c>
      <c r="BP26" s="612" t="s">
        <v>85</v>
      </c>
      <c r="DA26" s="793"/>
      <c r="DE26" s="793"/>
    </row>
    <row r="27" spans="3:109" ht="15" customHeight="1" x14ac:dyDescent="0.15">
      <c r="C27" s="622"/>
      <c r="D27" s="102" t="s">
        <v>97</v>
      </c>
      <c r="E27" s="241" t="s">
        <v>114</v>
      </c>
      <c r="F27" s="241"/>
      <c r="R27" s="620"/>
      <c r="W27" s="793"/>
      <c r="BK27" s="612" t="s">
        <v>85</v>
      </c>
      <c r="BP27" s="612" t="s">
        <v>85</v>
      </c>
      <c r="DA27" s="793"/>
      <c r="DE27" s="793"/>
    </row>
    <row r="28" spans="3:109" ht="15" customHeight="1" x14ac:dyDescent="0.15">
      <c r="C28" s="622"/>
      <c r="D28" s="112" t="s">
        <v>59</v>
      </c>
      <c r="E28" s="241" t="s">
        <v>115</v>
      </c>
      <c r="F28" s="241"/>
      <c r="R28" s="620"/>
      <c r="W28" s="793"/>
      <c r="BK28" s="612" t="s">
        <v>85</v>
      </c>
      <c r="BP28" s="612" t="s">
        <v>85</v>
      </c>
      <c r="DA28" s="793"/>
      <c r="DE28" s="793"/>
    </row>
    <row r="29" spans="3:109" ht="15" customHeight="1" x14ac:dyDescent="0.15">
      <c r="C29" s="624"/>
      <c r="D29" s="625"/>
      <c r="E29" s="625"/>
      <c r="F29" s="625"/>
      <c r="G29" s="625"/>
      <c r="H29" s="625"/>
      <c r="I29" s="625"/>
      <c r="J29" s="625"/>
      <c r="K29" s="625"/>
      <c r="L29" s="625"/>
      <c r="M29" s="625"/>
      <c r="N29" s="625"/>
      <c r="O29" s="625"/>
      <c r="P29" s="625"/>
      <c r="Q29" s="625"/>
      <c r="R29" s="626"/>
      <c r="W29" s="793"/>
      <c r="BK29" s="612" t="s">
        <v>85</v>
      </c>
      <c r="BP29" s="612" t="s">
        <v>85</v>
      </c>
      <c r="DA29" s="793"/>
      <c r="DE29" s="793"/>
    </row>
    <row r="30" spans="3:109" ht="15" customHeight="1" x14ac:dyDescent="0.15">
      <c r="Q30" s="621"/>
      <c r="W30" s="793"/>
      <c r="BK30" s="612" t="s">
        <v>85</v>
      </c>
      <c r="BP30" s="612" t="s">
        <v>85</v>
      </c>
      <c r="DA30" s="793"/>
      <c r="DE30" s="793"/>
    </row>
    <row r="31" spans="3:109" ht="15" customHeight="1" x14ac:dyDescent="0.15">
      <c r="C31" s="628"/>
      <c r="D31" s="615"/>
      <c r="E31" s="615"/>
      <c r="F31" s="615"/>
      <c r="G31" s="615"/>
      <c r="H31" s="615"/>
      <c r="I31" s="615"/>
      <c r="J31" s="615"/>
      <c r="K31" s="615"/>
      <c r="L31" s="615"/>
      <c r="M31" s="615"/>
      <c r="N31" s="615"/>
      <c r="O31" s="615"/>
      <c r="P31" s="615"/>
      <c r="Q31" s="615"/>
      <c r="R31" s="616"/>
      <c r="W31" s="793"/>
      <c r="BK31" s="612" t="s">
        <v>85</v>
      </c>
      <c r="BO31" s="682" t="s">
        <v>197</v>
      </c>
      <c r="BR31" s="629" t="s">
        <v>116</v>
      </c>
      <c r="BS31" s="115">
        <v>1</v>
      </c>
      <c r="BT31" s="116">
        <v>2</v>
      </c>
      <c r="BU31" s="117">
        <v>3</v>
      </c>
      <c r="BV31" s="118">
        <v>4</v>
      </c>
      <c r="BW31" s="119">
        <v>5</v>
      </c>
      <c r="BX31" s="120">
        <v>6</v>
      </c>
      <c r="BY31" s="112" t="s">
        <v>59</v>
      </c>
      <c r="BZ31" s="121">
        <v>7</v>
      </c>
      <c r="CA31" s="51">
        <v>8</v>
      </c>
      <c r="CB31" s="683">
        <v>9</v>
      </c>
      <c r="CC31" s="122">
        <v>10</v>
      </c>
      <c r="CD31" s="123">
        <v>11</v>
      </c>
      <c r="CE31" s="124">
        <v>12</v>
      </c>
      <c r="CF31" s="125">
        <v>13</v>
      </c>
      <c r="CG31" s="53">
        <v>14</v>
      </c>
      <c r="CH31" s="54">
        <v>15</v>
      </c>
      <c r="DA31" s="793"/>
      <c r="DC31" s="630"/>
      <c r="DE31" s="793"/>
    </row>
    <row r="32" spans="3:109" ht="15" customHeight="1" x14ac:dyDescent="0.15">
      <c r="C32" s="617"/>
      <c r="D32" s="631" t="s">
        <v>117</v>
      </c>
      <c r="E32" s="631"/>
      <c r="F32" s="631"/>
      <c r="G32" s="631"/>
      <c r="H32" s="631"/>
      <c r="I32" s="631"/>
      <c r="J32" s="631"/>
      <c r="K32" s="631"/>
      <c r="L32" s="631"/>
      <c r="M32" s="631"/>
      <c r="N32" s="631"/>
      <c r="O32" s="631"/>
      <c r="P32" s="631"/>
      <c r="Q32" s="631"/>
      <c r="R32" s="632"/>
      <c r="W32" s="793"/>
      <c r="BK32" s="612" t="s">
        <v>85</v>
      </c>
      <c r="BP32" s="612" t="s">
        <v>85</v>
      </c>
      <c r="BS32" s="629" t="s">
        <v>118</v>
      </c>
      <c r="BT32" s="115">
        <v>1</v>
      </c>
      <c r="BU32" s="116">
        <v>2</v>
      </c>
      <c r="BV32" s="117">
        <v>3</v>
      </c>
      <c r="BW32" s="118">
        <v>4</v>
      </c>
      <c r="BX32" s="119">
        <v>5</v>
      </c>
      <c r="BY32" s="120">
        <v>6</v>
      </c>
      <c r="BZ32" s="112" t="s">
        <v>59</v>
      </c>
      <c r="CA32" s="121">
        <v>7</v>
      </c>
      <c r="CB32" s="51">
        <v>8</v>
      </c>
      <c r="CC32" s="683">
        <v>9</v>
      </c>
      <c r="CD32" s="122">
        <v>10</v>
      </c>
      <c r="CE32" s="123">
        <v>11</v>
      </c>
      <c r="CF32" s="124">
        <v>12</v>
      </c>
      <c r="CG32" s="125">
        <v>13</v>
      </c>
      <c r="CH32" s="53">
        <v>14</v>
      </c>
      <c r="CI32" s="54">
        <v>15</v>
      </c>
      <c r="DA32" s="793"/>
      <c r="DB32" s="630"/>
      <c r="DC32" s="630"/>
      <c r="DE32" s="793"/>
    </row>
    <row r="33" spans="3:110" ht="15" customHeight="1" x14ac:dyDescent="0.15">
      <c r="C33" s="617"/>
      <c r="D33" s="92" t="s">
        <v>104</v>
      </c>
      <c r="E33" s="241" t="s">
        <v>119</v>
      </c>
      <c r="R33" s="632"/>
      <c r="W33" s="793"/>
      <c r="BK33" s="612" t="s">
        <v>85</v>
      </c>
      <c r="BP33" s="612" t="s">
        <v>85</v>
      </c>
      <c r="DA33" s="793"/>
      <c r="DB33" s="630"/>
      <c r="DC33" s="630"/>
      <c r="DE33" s="793"/>
    </row>
    <row r="34" spans="3:110" ht="15" customHeight="1" x14ac:dyDescent="0.15">
      <c r="C34" s="617"/>
      <c r="D34" s="60" t="s">
        <v>105</v>
      </c>
      <c r="E34" s="241" t="s">
        <v>120</v>
      </c>
      <c r="F34" s="241"/>
      <c r="R34" s="632"/>
      <c r="W34" s="793"/>
      <c r="BK34" s="612" t="s">
        <v>85</v>
      </c>
      <c r="BQ34" s="682" t="s">
        <v>198</v>
      </c>
      <c r="BT34" s="134" t="s">
        <v>121</v>
      </c>
      <c r="BU34" s="115">
        <v>1</v>
      </c>
      <c r="BV34" s="116">
        <v>2</v>
      </c>
      <c r="BW34" s="117">
        <v>3</v>
      </c>
      <c r="BX34" s="118">
        <v>4</v>
      </c>
      <c r="BY34" s="119">
        <v>5</v>
      </c>
      <c r="BZ34" s="120">
        <v>6</v>
      </c>
      <c r="CA34" s="112" t="s">
        <v>59</v>
      </c>
      <c r="CB34" s="121">
        <v>7</v>
      </c>
      <c r="CC34" s="51">
        <v>8</v>
      </c>
      <c r="CD34" s="683">
        <v>9</v>
      </c>
      <c r="CE34" s="122">
        <v>10</v>
      </c>
      <c r="CF34" s="123">
        <v>11</v>
      </c>
      <c r="CG34" s="124">
        <v>12</v>
      </c>
      <c r="CH34" s="125">
        <v>13</v>
      </c>
      <c r="CI34" s="53">
        <v>14</v>
      </c>
      <c r="CJ34" s="54">
        <v>15</v>
      </c>
      <c r="CW34" s="633"/>
      <c r="CZ34" s="634"/>
      <c r="DA34" s="793"/>
      <c r="DB34" s="630"/>
      <c r="DC34" s="630"/>
      <c r="DE34" s="793"/>
    </row>
    <row r="35" spans="3:110" ht="15" customHeight="1" x14ac:dyDescent="0.15">
      <c r="C35" s="617"/>
      <c r="D35" s="93" t="s">
        <v>106</v>
      </c>
      <c r="E35" s="241" t="s">
        <v>122</v>
      </c>
      <c r="F35" s="241"/>
      <c r="R35" s="632"/>
      <c r="W35" s="793"/>
      <c r="BK35" s="612" t="s">
        <v>85</v>
      </c>
      <c r="BP35" s="612" t="s">
        <v>85</v>
      </c>
      <c r="BT35" s="251"/>
      <c r="BU35" s="134" t="s">
        <v>123</v>
      </c>
      <c r="BV35" s="115">
        <v>1</v>
      </c>
      <c r="BW35" s="116">
        <v>2</v>
      </c>
      <c r="BX35" s="117">
        <v>3</v>
      </c>
      <c r="BY35" s="118">
        <v>4</v>
      </c>
      <c r="BZ35" s="119">
        <v>5</v>
      </c>
      <c r="CA35" s="120">
        <v>6</v>
      </c>
      <c r="CB35" s="112" t="s">
        <v>59</v>
      </c>
      <c r="CC35" s="121">
        <v>7</v>
      </c>
      <c r="CD35" s="51">
        <v>8</v>
      </c>
      <c r="CE35" s="683">
        <v>9</v>
      </c>
      <c r="CF35" s="122">
        <v>10</v>
      </c>
      <c r="CG35" s="123">
        <v>11</v>
      </c>
      <c r="CH35" s="124">
        <v>12</v>
      </c>
      <c r="CI35" s="125">
        <v>13</v>
      </c>
      <c r="CJ35" s="53">
        <v>14</v>
      </c>
      <c r="CK35" s="54">
        <v>15</v>
      </c>
      <c r="DA35" s="793"/>
      <c r="DB35" s="630"/>
      <c r="DC35" s="630"/>
      <c r="DE35" s="793"/>
    </row>
    <row r="36" spans="3:110" ht="15" customHeight="1" x14ac:dyDescent="0.15">
      <c r="C36" s="617"/>
      <c r="D36" s="59" t="s">
        <v>107</v>
      </c>
      <c r="E36" s="241" t="s">
        <v>112</v>
      </c>
      <c r="F36" s="241"/>
      <c r="R36" s="632"/>
      <c r="W36" s="793"/>
      <c r="BK36" s="612" t="s">
        <v>85</v>
      </c>
      <c r="BP36" s="612" t="s">
        <v>85</v>
      </c>
      <c r="BT36" s="251"/>
      <c r="BV36" s="134" t="s">
        <v>124</v>
      </c>
      <c r="BW36" s="115">
        <v>1</v>
      </c>
      <c r="BX36" s="116">
        <v>2</v>
      </c>
      <c r="BY36" s="117">
        <v>3</v>
      </c>
      <c r="BZ36" s="118">
        <v>4</v>
      </c>
      <c r="CA36" s="119">
        <v>5</v>
      </c>
      <c r="CB36" s="120">
        <v>6</v>
      </c>
      <c r="CC36" s="112" t="s">
        <v>59</v>
      </c>
      <c r="CD36" s="121">
        <v>7</v>
      </c>
      <c r="CE36" s="51">
        <v>8</v>
      </c>
      <c r="CF36" s="683">
        <v>9</v>
      </c>
      <c r="CG36" s="122">
        <v>10</v>
      </c>
      <c r="CH36" s="123">
        <v>11</v>
      </c>
      <c r="CI36" s="124">
        <v>12</v>
      </c>
      <c r="CJ36" s="125">
        <v>13</v>
      </c>
      <c r="CK36" s="53">
        <v>14</v>
      </c>
      <c r="CL36" s="54">
        <v>15</v>
      </c>
      <c r="DA36" s="793"/>
      <c r="DB36" s="630"/>
      <c r="DC36" s="630"/>
      <c r="DD36" s="57"/>
      <c r="DE36" s="793"/>
    </row>
    <row r="37" spans="3:110" ht="15" customHeight="1" x14ac:dyDescent="0.15">
      <c r="C37" s="617"/>
      <c r="D37" s="241"/>
      <c r="E37" s="241"/>
      <c r="F37" s="241"/>
      <c r="R37" s="632"/>
      <c r="W37" s="793"/>
      <c r="BK37" s="612" t="s">
        <v>85</v>
      </c>
      <c r="BP37" s="612" t="s">
        <v>85</v>
      </c>
      <c r="BT37" s="251"/>
      <c r="BU37" s="251"/>
      <c r="BW37" s="134" t="s">
        <v>125</v>
      </c>
      <c r="BX37" s="115">
        <v>1</v>
      </c>
      <c r="BY37" s="116">
        <v>2</v>
      </c>
      <c r="BZ37" s="117">
        <v>3</v>
      </c>
      <c r="CA37" s="118">
        <v>4</v>
      </c>
      <c r="CB37" s="119">
        <v>5</v>
      </c>
      <c r="CC37" s="120">
        <v>6</v>
      </c>
      <c r="CD37" s="112" t="s">
        <v>59</v>
      </c>
      <c r="CE37" s="121">
        <v>7</v>
      </c>
      <c r="CF37" s="51">
        <v>8</v>
      </c>
      <c r="CG37" s="683">
        <v>9</v>
      </c>
      <c r="CH37" s="122">
        <v>10</v>
      </c>
      <c r="CI37" s="123">
        <v>11</v>
      </c>
      <c r="CJ37" s="124">
        <v>12</v>
      </c>
      <c r="CK37" s="125">
        <v>13</v>
      </c>
      <c r="CL37" s="53">
        <v>14</v>
      </c>
      <c r="CM37" s="54">
        <v>15</v>
      </c>
      <c r="DA37" s="793"/>
      <c r="DB37" s="630"/>
      <c r="DC37" s="630"/>
      <c r="DD37" s="57"/>
      <c r="DE37" s="793"/>
    </row>
    <row r="38" spans="3:110" ht="15" customHeight="1" x14ac:dyDescent="0.15">
      <c r="C38" s="635"/>
      <c r="D38" s="636"/>
      <c r="E38" s="636"/>
      <c r="F38" s="636"/>
      <c r="G38" s="636"/>
      <c r="H38" s="636"/>
      <c r="I38" s="636"/>
      <c r="J38" s="636"/>
      <c r="K38" s="636"/>
      <c r="L38" s="636"/>
      <c r="M38" s="636"/>
      <c r="N38" s="636"/>
      <c r="O38" s="636"/>
      <c r="P38" s="636"/>
      <c r="Q38" s="636"/>
      <c r="R38" s="637"/>
      <c r="W38" s="793"/>
      <c r="BK38" s="612" t="s">
        <v>85</v>
      </c>
      <c r="BP38" s="612" t="s">
        <v>85</v>
      </c>
      <c r="BT38" s="251"/>
      <c r="BU38" s="251"/>
      <c r="BV38" s="251"/>
      <c r="BX38" s="134" t="s">
        <v>126</v>
      </c>
      <c r="BY38" s="115">
        <v>1</v>
      </c>
      <c r="BZ38" s="116">
        <v>2</v>
      </c>
      <c r="CA38" s="117">
        <v>3</v>
      </c>
      <c r="CB38" s="118">
        <v>4</v>
      </c>
      <c r="CC38" s="119">
        <v>5</v>
      </c>
      <c r="CD38" s="120">
        <v>6</v>
      </c>
      <c r="CE38" s="112" t="s">
        <v>59</v>
      </c>
      <c r="CF38" s="121">
        <v>7</v>
      </c>
      <c r="CG38" s="51">
        <v>8</v>
      </c>
      <c r="CH38" s="683">
        <v>9</v>
      </c>
      <c r="CI38" s="122">
        <v>10</v>
      </c>
      <c r="CJ38" s="123">
        <v>11</v>
      </c>
      <c r="CK38" s="124">
        <v>12</v>
      </c>
      <c r="CL38" s="125">
        <v>13</v>
      </c>
      <c r="CM38" s="53">
        <v>14</v>
      </c>
      <c r="CN38" s="54">
        <v>15</v>
      </c>
      <c r="DA38" s="793"/>
      <c r="DB38" s="630"/>
      <c r="DC38" s="630"/>
      <c r="DD38" s="57"/>
      <c r="DE38" s="793"/>
    </row>
    <row r="39" spans="3:110" ht="15" customHeight="1" x14ac:dyDescent="0.15">
      <c r="W39" s="793"/>
      <c r="BK39" s="612" t="s">
        <v>85</v>
      </c>
      <c r="BP39" s="612" t="s">
        <v>85</v>
      </c>
      <c r="DA39" s="793"/>
      <c r="DB39" s="630"/>
      <c r="DC39" s="630"/>
      <c r="DD39" s="57"/>
      <c r="DE39" s="793"/>
    </row>
    <row r="40" spans="3:110" ht="15" customHeight="1" x14ac:dyDescent="0.15">
      <c r="C40" s="628"/>
      <c r="D40" s="615"/>
      <c r="E40" s="615"/>
      <c r="F40" s="615"/>
      <c r="G40" s="615"/>
      <c r="H40" s="615"/>
      <c r="I40" s="615"/>
      <c r="J40" s="615"/>
      <c r="K40" s="615"/>
      <c r="L40" s="615"/>
      <c r="M40" s="615"/>
      <c r="N40" s="615"/>
      <c r="O40" s="615"/>
      <c r="P40" s="615"/>
      <c r="Q40" s="615"/>
      <c r="R40" s="616"/>
      <c r="W40" s="793"/>
      <c r="BK40" s="612" t="s">
        <v>85</v>
      </c>
      <c r="BP40" s="612" t="s">
        <v>85</v>
      </c>
      <c r="BV40" s="682" t="s">
        <v>199</v>
      </c>
      <c r="BY40" s="134" t="s">
        <v>127</v>
      </c>
      <c r="BZ40" s="115">
        <v>1</v>
      </c>
      <c r="CA40" s="116">
        <v>2</v>
      </c>
      <c r="CB40" s="117">
        <v>3</v>
      </c>
      <c r="CC40" s="118">
        <v>4</v>
      </c>
      <c r="CD40" s="119">
        <v>5</v>
      </c>
      <c r="CE40" s="120">
        <v>6</v>
      </c>
      <c r="CF40" s="112" t="s">
        <v>59</v>
      </c>
      <c r="CG40" s="121">
        <v>7</v>
      </c>
      <c r="CH40" s="51">
        <v>8</v>
      </c>
      <c r="CI40" s="683">
        <v>9</v>
      </c>
      <c r="CJ40" s="122">
        <v>10</v>
      </c>
      <c r="CK40" s="123">
        <v>11</v>
      </c>
      <c r="CL40" s="124">
        <v>12</v>
      </c>
      <c r="CM40" s="125">
        <v>13</v>
      </c>
      <c r="CN40" s="53">
        <v>14</v>
      </c>
      <c r="CO40" s="54">
        <v>15</v>
      </c>
      <c r="DB40" s="630"/>
      <c r="DC40" s="630"/>
      <c r="DD40" s="57"/>
      <c r="DE40" s="793"/>
    </row>
    <row r="41" spans="3:110" ht="15" customHeight="1" x14ac:dyDescent="0.15">
      <c r="C41" s="617"/>
      <c r="D41" s="631" t="s">
        <v>128</v>
      </c>
      <c r="E41" s="631"/>
      <c r="F41" s="631"/>
      <c r="G41" s="631"/>
      <c r="H41" s="631"/>
      <c r="I41" s="631"/>
      <c r="J41" s="631"/>
      <c r="K41" s="631"/>
      <c r="L41" s="631"/>
      <c r="M41" s="631"/>
      <c r="N41" s="631"/>
      <c r="O41" s="631"/>
      <c r="P41" s="631"/>
      <c r="Q41" s="631"/>
      <c r="R41" s="632"/>
      <c r="W41" s="793"/>
      <c r="BK41" s="612" t="s">
        <v>85</v>
      </c>
      <c r="BP41" s="612" t="s">
        <v>85</v>
      </c>
      <c r="BY41" s="251"/>
      <c r="BZ41" s="134" t="s">
        <v>129</v>
      </c>
      <c r="CA41" s="115">
        <v>1</v>
      </c>
      <c r="CB41" s="116">
        <v>2</v>
      </c>
      <c r="CC41" s="117">
        <v>3</v>
      </c>
      <c r="CD41" s="118">
        <v>4</v>
      </c>
      <c r="CE41" s="119">
        <v>5</v>
      </c>
      <c r="CF41" s="120">
        <v>6</v>
      </c>
      <c r="CG41" s="112" t="s">
        <v>59</v>
      </c>
      <c r="CH41" s="121">
        <v>7</v>
      </c>
      <c r="CI41" s="51">
        <v>8</v>
      </c>
      <c r="CJ41" s="683">
        <v>9</v>
      </c>
      <c r="CK41" s="122">
        <v>10</v>
      </c>
      <c r="CL41" s="123">
        <v>11</v>
      </c>
      <c r="CM41" s="124">
        <v>12</v>
      </c>
      <c r="CN41" s="125">
        <v>13</v>
      </c>
      <c r="CO41" s="53">
        <v>14</v>
      </c>
      <c r="CP41" s="54">
        <v>15</v>
      </c>
      <c r="DB41" s="630"/>
      <c r="DC41" s="630"/>
      <c r="DD41" s="57"/>
      <c r="DE41" s="793"/>
    </row>
    <row r="42" spans="3:110" ht="15" customHeight="1" x14ac:dyDescent="0.15">
      <c r="C42" s="617"/>
      <c r="D42" s="135" t="s">
        <v>62</v>
      </c>
      <c r="E42" s="241" t="s">
        <v>130</v>
      </c>
      <c r="F42" s="241"/>
      <c r="R42" s="632"/>
      <c r="W42" s="793"/>
      <c r="BK42" s="612" t="s">
        <v>85</v>
      </c>
      <c r="BP42" s="612" t="s">
        <v>85</v>
      </c>
      <c r="BY42" s="251"/>
      <c r="CA42" s="134" t="s">
        <v>131</v>
      </c>
      <c r="CB42" s="115">
        <v>1</v>
      </c>
      <c r="CC42" s="116">
        <v>2</v>
      </c>
      <c r="CD42" s="117">
        <v>3</v>
      </c>
      <c r="CE42" s="118">
        <v>4</v>
      </c>
      <c r="CF42" s="119">
        <v>5</v>
      </c>
      <c r="CG42" s="120">
        <v>6</v>
      </c>
      <c r="CH42" s="112" t="s">
        <v>59</v>
      </c>
      <c r="CI42" s="121">
        <v>7</v>
      </c>
      <c r="CJ42" s="51">
        <v>8</v>
      </c>
      <c r="CK42" s="683">
        <v>9</v>
      </c>
      <c r="CL42" s="122">
        <v>10</v>
      </c>
      <c r="CM42" s="123">
        <v>11</v>
      </c>
      <c r="CN42" s="124">
        <v>12</v>
      </c>
      <c r="CO42" s="125">
        <v>13</v>
      </c>
      <c r="CP42" s="53">
        <v>14</v>
      </c>
      <c r="CQ42" s="54">
        <v>15</v>
      </c>
      <c r="DB42" s="630"/>
      <c r="DC42" s="630"/>
      <c r="DD42" s="140"/>
      <c r="DE42" s="793"/>
    </row>
    <row r="43" spans="3:110" ht="15" customHeight="1" x14ac:dyDescent="0.15">
      <c r="C43" s="617"/>
      <c r="D43" s="136" t="s">
        <v>59</v>
      </c>
      <c r="E43" s="241" t="s">
        <v>132</v>
      </c>
      <c r="F43" s="241"/>
      <c r="R43" s="632"/>
      <c r="W43" s="793"/>
      <c r="BK43" s="612" t="s">
        <v>85</v>
      </c>
      <c r="BP43" s="612" t="s">
        <v>85</v>
      </c>
      <c r="DB43" s="630"/>
      <c r="DC43" s="630"/>
      <c r="DD43" s="140"/>
      <c r="DE43" s="140"/>
      <c r="DF43" s="57"/>
    </row>
    <row r="44" spans="3:110" ht="15" customHeight="1" x14ac:dyDescent="0.15">
      <c r="C44" s="617"/>
      <c r="D44" s="137" t="s">
        <v>63</v>
      </c>
      <c r="E44" s="241" t="s">
        <v>133</v>
      </c>
      <c r="F44" s="241"/>
      <c r="R44" s="632"/>
      <c r="W44" s="793"/>
      <c r="BK44" s="612" t="s">
        <v>85</v>
      </c>
      <c r="BP44" s="612" t="s">
        <v>85</v>
      </c>
      <c r="BY44" s="682" t="s">
        <v>200</v>
      </c>
      <c r="CA44" s="251"/>
      <c r="CB44" s="134" t="s">
        <v>134</v>
      </c>
      <c r="CC44" s="115">
        <v>1</v>
      </c>
      <c r="CD44" s="116">
        <v>2</v>
      </c>
      <c r="CE44" s="117">
        <v>3</v>
      </c>
      <c r="CF44" s="118">
        <v>4</v>
      </c>
      <c r="CG44" s="119">
        <v>5</v>
      </c>
      <c r="CH44" s="120">
        <v>6</v>
      </c>
      <c r="CI44" s="112" t="s">
        <v>59</v>
      </c>
      <c r="CJ44" s="121">
        <v>7</v>
      </c>
      <c r="CK44" s="51">
        <v>8</v>
      </c>
      <c r="CL44" s="683">
        <v>9</v>
      </c>
      <c r="CM44" s="122">
        <v>10</v>
      </c>
      <c r="CN44" s="123">
        <v>11</v>
      </c>
      <c r="CO44" s="124">
        <v>12</v>
      </c>
      <c r="CP44" s="125">
        <v>13</v>
      </c>
      <c r="CQ44" s="53">
        <v>14</v>
      </c>
      <c r="CR44" s="54">
        <v>15</v>
      </c>
      <c r="DB44" s="630"/>
      <c r="DC44" s="630"/>
      <c r="DD44" s="251"/>
      <c r="DE44" s="251"/>
      <c r="DF44" s="638"/>
    </row>
    <row r="45" spans="3:110" ht="15" customHeight="1" x14ac:dyDescent="0.15">
      <c r="C45" s="617"/>
      <c r="D45" s="138" t="s">
        <v>64</v>
      </c>
      <c r="E45" s="241" t="s">
        <v>135</v>
      </c>
      <c r="F45" s="241"/>
      <c r="R45" s="632"/>
      <c r="W45" s="793"/>
      <c r="BK45" s="612" t="s">
        <v>85</v>
      </c>
      <c r="BP45" s="612" t="s">
        <v>85</v>
      </c>
      <c r="CA45" s="251"/>
      <c r="CB45" s="251"/>
      <c r="CC45" s="134" t="s">
        <v>136</v>
      </c>
      <c r="CD45" s="115">
        <v>1</v>
      </c>
      <c r="CE45" s="116">
        <v>2</v>
      </c>
      <c r="CF45" s="117">
        <v>3</v>
      </c>
      <c r="CG45" s="118">
        <v>4</v>
      </c>
      <c r="CH45" s="119">
        <v>5</v>
      </c>
      <c r="CI45" s="120">
        <v>6</v>
      </c>
      <c r="CJ45" s="112" t="s">
        <v>59</v>
      </c>
      <c r="CK45" s="121">
        <v>7</v>
      </c>
      <c r="CL45" s="51">
        <v>8</v>
      </c>
      <c r="CM45" s="683">
        <v>9</v>
      </c>
      <c r="CN45" s="122">
        <v>10</v>
      </c>
      <c r="CO45" s="123">
        <v>11</v>
      </c>
      <c r="CP45" s="124">
        <v>12</v>
      </c>
      <c r="CQ45" s="125">
        <v>13</v>
      </c>
      <c r="CR45" s="53">
        <v>14</v>
      </c>
      <c r="CS45" s="54">
        <v>15</v>
      </c>
      <c r="DB45" s="630"/>
      <c r="DC45" s="630"/>
      <c r="DD45" s="251"/>
      <c r="DE45" s="251"/>
      <c r="DF45" s="140"/>
    </row>
    <row r="46" spans="3:110" ht="15" customHeight="1" x14ac:dyDescent="0.15">
      <c r="C46" s="617"/>
      <c r="D46" s="139" t="s">
        <v>65</v>
      </c>
      <c r="E46" s="241" t="s">
        <v>137</v>
      </c>
      <c r="F46" s="241"/>
      <c r="R46" s="632"/>
      <c r="W46" s="793"/>
      <c r="BK46" s="612" t="s">
        <v>85</v>
      </c>
      <c r="BP46" s="612" t="s">
        <v>85</v>
      </c>
      <c r="CB46" s="251"/>
      <c r="CD46" s="134" t="s">
        <v>138</v>
      </c>
      <c r="CE46" s="115">
        <v>1</v>
      </c>
      <c r="CF46" s="116">
        <v>2</v>
      </c>
      <c r="CG46" s="117">
        <v>3</v>
      </c>
      <c r="CH46" s="118">
        <v>4</v>
      </c>
      <c r="CI46" s="119">
        <v>5</v>
      </c>
      <c r="CJ46" s="120">
        <v>6</v>
      </c>
      <c r="CK46" s="112" t="s">
        <v>59</v>
      </c>
      <c r="CL46" s="121">
        <v>7</v>
      </c>
      <c r="CM46" s="51">
        <v>8</v>
      </c>
      <c r="CN46" s="683">
        <v>9</v>
      </c>
      <c r="CO46" s="122">
        <v>10</v>
      </c>
      <c r="CP46" s="123">
        <v>11</v>
      </c>
      <c r="CQ46" s="124">
        <v>12</v>
      </c>
      <c r="CR46" s="125">
        <v>13</v>
      </c>
      <c r="CS46" s="53">
        <v>14</v>
      </c>
      <c r="CT46" s="54">
        <v>15</v>
      </c>
      <c r="DB46" s="630"/>
      <c r="DC46" s="630"/>
      <c r="DD46" s="251"/>
      <c r="DE46" s="251"/>
      <c r="DF46" s="57"/>
    </row>
    <row r="47" spans="3:110" ht="15" customHeight="1" x14ac:dyDescent="0.15">
      <c r="C47" s="617"/>
      <c r="D47" s="639" t="s">
        <v>66</v>
      </c>
      <c r="E47" s="241" t="s">
        <v>139</v>
      </c>
      <c r="R47" s="632"/>
      <c r="W47" s="793"/>
      <c r="BK47" s="612" t="s">
        <v>85</v>
      </c>
      <c r="BP47" s="612" t="s">
        <v>85</v>
      </c>
      <c r="CE47" s="134" t="s">
        <v>140</v>
      </c>
      <c r="CF47" s="115">
        <v>1</v>
      </c>
      <c r="CG47" s="116">
        <v>2</v>
      </c>
      <c r="CH47" s="117">
        <v>3</v>
      </c>
      <c r="CI47" s="118">
        <v>4</v>
      </c>
      <c r="CJ47" s="119">
        <v>5</v>
      </c>
      <c r="CK47" s="120">
        <v>6</v>
      </c>
      <c r="CL47" s="112" t="s">
        <v>59</v>
      </c>
      <c r="CM47" s="121">
        <v>7</v>
      </c>
      <c r="CN47" s="51">
        <v>8</v>
      </c>
      <c r="CO47" s="683">
        <v>9</v>
      </c>
      <c r="CP47" s="122">
        <v>10</v>
      </c>
      <c r="CQ47" s="123">
        <v>11</v>
      </c>
      <c r="CR47" s="124">
        <v>12</v>
      </c>
      <c r="CS47" s="125">
        <v>13</v>
      </c>
      <c r="CT47" s="53">
        <v>14</v>
      </c>
      <c r="CU47" s="54">
        <v>15</v>
      </c>
      <c r="DB47" s="630"/>
      <c r="DC47" s="630"/>
      <c r="DF47" s="57"/>
    </row>
    <row r="48" spans="3:110" ht="15" customHeight="1" x14ac:dyDescent="0.15">
      <c r="C48" s="635"/>
      <c r="D48" s="636"/>
      <c r="E48" s="636"/>
      <c r="F48" s="636"/>
      <c r="G48" s="636"/>
      <c r="H48" s="636"/>
      <c r="I48" s="636"/>
      <c r="J48" s="636"/>
      <c r="K48" s="636"/>
      <c r="L48" s="636"/>
      <c r="M48" s="636"/>
      <c r="N48" s="636"/>
      <c r="O48" s="636"/>
      <c r="P48" s="636"/>
      <c r="Q48" s="636"/>
      <c r="R48" s="637"/>
      <c r="W48" s="793"/>
      <c r="BK48" s="612" t="s">
        <v>85</v>
      </c>
      <c r="BP48" s="612" t="s">
        <v>85</v>
      </c>
      <c r="DB48" s="630"/>
      <c r="DD48" s="57"/>
      <c r="DE48" s="57"/>
      <c r="DF48" s="57"/>
    </row>
    <row r="49" spans="3:119" ht="15" customHeight="1" x14ac:dyDescent="0.15">
      <c r="BK49" s="612" t="s">
        <v>85</v>
      </c>
      <c r="BP49" s="612" t="s">
        <v>85</v>
      </c>
      <c r="CC49" s="682" t="s">
        <v>201</v>
      </c>
      <c r="CF49" s="134" t="s">
        <v>141</v>
      </c>
      <c r="CG49" s="115">
        <v>1</v>
      </c>
      <c r="CH49" s="116">
        <v>2</v>
      </c>
      <c r="CI49" s="117">
        <v>3</v>
      </c>
      <c r="CJ49" s="118">
        <v>4</v>
      </c>
      <c r="CK49" s="119">
        <v>5</v>
      </c>
      <c r="CL49" s="120">
        <v>6</v>
      </c>
      <c r="CM49" s="112" t="s">
        <v>59</v>
      </c>
      <c r="CN49" s="121">
        <v>7</v>
      </c>
      <c r="CO49" s="51">
        <v>8</v>
      </c>
      <c r="CP49" s="683">
        <v>9</v>
      </c>
      <c r="CQ49" s="122">
        <v>10</v>
      </c>
      <c r="CR49" s="123">
        <v>11</v>
      </c>
      <c r="CS49" s="124">
        <v>12</v>
      </c>
      <c r="CT49" s="125">
        <v>13</v>
      </c>
      <c r="CU49" s="53">
        <v>14</v>
      </c>
      <c r="CV49" s="54">
        <v>15</v>
      </c>
      <c r="CW49" s="112" t="s">
        <v>59</v>
      </c>
      <c r="DE49" s="140"/>
      <c r="DF49" s="140"/>
    </row>
    <row r="50" spans="3:119" ht="15" customHeight="1" x14ac:dyDescent="0.15">
      <c r="C50" s="628"/>
      <c r="D50" s="615"/>
      <c r="E50" s="615"/>
      <c r="F50" s="615"/>
      <c r="G50" s="615"/>
      <c r="H50" s="615"/>
      <c r="I50" s="615"/>
      <c r="J50" s="615"/>
      <c r="K50" s="615"/>
      <c r="L50" s="615"/>
      <c r="M50" s="615"/>
      <c r="N50" s="615"/>
      <c r="O50" s="615"/>
      <c r="P50" s="615"/>
      <c r="Q50" s="615"/>
      <c r="R50" s="616"/>
      <c r="BK50" s="612" t="s">
        <v>85</v>
      </c>
      <c r="BP50" s="612" t="s">
        <v>85</v>
      </c>
      <c r="CW50" s="140"/>
      <c r="CX50" s="140"/>
      <c r="DF50" s="140"/>
    </row>
    <row r="51" spans="3:119" ht="15" customHeight="1" thickBot="1" x14ac:dyDescent="0.2">
      <c r="C51" s="617"/>
      <c r="D51" s="618" t="s">
        <v>142</v>
      </c>
      <c r="E51" s="640"/>
      <c r="F51" s="640"/>
      <c r="G51" s="640"/>
      <c r="H51" s="640"/>
      <c r="I51" s="640"/>
      <c r="J51" s="640"/>
      <c r="K51" s="640"/>
      <c r="L51" s="640"/>
      <c r="M51" s="640"/>
      <c r="N51" s="640"/>
      <c r="O51" s="640"/>
      <c r="P51" s="640"/>
      <c r="Q51" s="640"/>
      <c r="R51" s="632"/>
      <c r="BK51" s="612" t="s">
        <v>85</v>
      </c>
      <c r="BP51" s="612" t="s">
        <v>85</v>
      </c>
      <c r="BZ51" s="641" t="s">
        <v>36</v>
      </c>
      <c r="CA51" s="642"/>
      <c r="CB51" s="642"/>
      <c r="CC51" s="642"/>
      <c r="CD51" s="642"/>
      <c r="CE51" s="642"/>
      <c r="CF51" s="643" t="s">
        <v>38</v>
      </c>
      <c r="CG51" s="644"/>
      <c r="CH51" s="644"/>
      <c r="CI51" s="644"/>
      <c r="CJ51" s="644"/>
      <c r="CK51" s="644"/>
      <c r="CL51" s="645" t="s">
        <v>143</v>
      </c>
      <c r="CM51" s="646"/>
      <c r="CN51" s="646"/>
      <c r="CO51" s="646"/>
    </row>
    <row r="52" spans="3:119" ht="15" customHeight="1" thickBot="1" x14ac:dyDescent="0.2">
      <c r="C52" s="617"/>
      <c r="D52" s="115">
        <v>1</v>
      </c>
      <c r="E52" s="241" t="s">
        <v>144</v>
      </c>
      <c r="F52" s="241"/>
      <c r="R52" s="632"/>
      <c r="BK52" s="612" t="s">
        <v>85</v>
      </c>
      <c r="BP52" s="612" t="s">
        <v>85</v>
      </c>
      <c r="BQ52" s="647" t="s">
        <v>145</v>
      </c>
      <c r="BR52" s="648"/>
      <c r="BS52" s="648"/>
      <c r="BT52" s="648"/>
      <c r="BU52" s="649" t="s">
        <v>146</v>
      </c>
      <c r="BV52" s="650"/>
      <c r="BW52" s="650"/>
      <c r="BX52" s="651"/>
      <c r="CP52" s="683" t="s">
        <v>147</v>
      </c>
      <c r="CQ52" s="683"/>
      <c r="CR52" s="683"/>
      <c r="CS52" s="683"/>
      <c r="CT52" s="683"/>
      <c r="CU52" s="683"/>
      <c r="CV52" s="683"/>
      <c r="DC52" s="57"/>
      <c r="DD52" s="57"/>
      <c r="DE52" s="57"/>
      <c r="DF52" s="57"/>
    </row>
    <row r="53" spans="3:119" ht="15" customHeight="1" thickBot="1" x14ac:dyDescent="0.2">
      <c r="C53" s="617"/>
      <c r="D53" s="116">
        <v>2</v>
      </c>
      <c r="E53" s="241" t="s">
        <v>148</v>
      </c>
      <c r="F53" s="241"/>
      <c r="R53" s="632"/>
      <c r="BK53" s="612" t="s">
        <v>85</v>
      </c>
      <c r="BP53" s="612" t="s">
        <v>85</v>
      </c>
      <c r="BQ53" s="652"/>
      <c r="BR53" s="652"/>
      <c r="BS53" s="652"/>
      <c r="BT53" s="652"/>
      <c r="BU53" s="653" t="s">
        <v>149</v>
      </c>
      <c r="BV53" s="654"/>
      <c r="BW53" s="655"/>
      <c r="BY53" s="656" t="s">
        <v>150</v>
      </c>
      <c r="BZ53" s="657"/>
      <c r="CA53" s="658"/>
      <c r="CT53" s="659"/>
      <c r="DK53" s="241"/>
      <c r="DL53" s="241"/>
      <c r="DM53" s="241"/>
    </row>
    <row r="54" spans="3:119" ht="15" customHeight="1" x14ac:dyDescent="0.15">
      <c r="C54" s="617"/>
      <c r="D54" s="117">
        <v>3</v>
      </c>
      <c r="E54" s="241" t="s">
        <v>151</v>
      </c>
      <c r="F54" s="241"/>
      <c r="R54" s="632"/>
      <c r="BK54" s="612" t="s">
        <v>85</v>
      </c>
      <c r="BP54" s="612" t="s">
        <v>85</v>
      </c>
    </row>
    <row r="55" spans="3:119" ht="15" customHeight="1" x14ac:dyDescent="0.15">
      <c r="C55" s="617"/>
      <c r="D55" s="118">
        <v>4</v>
      </c>
      <c r="E55" s="241" t="s">
        <v>152</v>
      </c>
      <c r="F55" s="241"/>
      <c r="R55" s="632"/>
      <c r="BK55" s="612" t="s">
        <v>85</v>
      </c>
      <c r="BP55" s="612" t="s">
        <v>85</v>
      </c>
    </row>
    <row r="56" spans="3:119" ht="15" customHeight="1" x14ac:dyDescent="0.15">
      <c r="C56" s="617"/>
      <c r="D56" s="119">
        <v>5</v>
      </c>
      <c r="E56" s="241" t="s">
        <v>153</v>
      </c>
      <c r="F56" s="241"/>
      <c r="R56" s="632"/>
      <c r="BK56" s="612" t="s">
        <v>85</v>
      </c>
      <c r="BP56" s="612" t="s">
        <v>85</v>
      </c>
      <c r="CP56" s="134" t="s">
        <v>154</v>
      </c>
      <c r="CQ56" s="112" t="s">
        <v>59</v>
      </c>
      <c r="CR56" s="126"/>
      <c r="CS56" s="126"/>
      <c r="CT56" s="126"/>
      <c r="CU56" s="126"/>
      <c r="CV56" s="126"/>
      <c r="CW56" s="126"/>
      <c r="CX56" s="659"/>
    </row>
    <row r="57" spans="3:119" ht="15" customHeight="1" x14ac:dyDescent="0.15">
      <c r="C57" s="617"/>
      <c r="D57" s="120">
        <v>6</v>
      </c>
      <c r="E57" s="241" t="s">
        <v>155</v>
      </c>
      <c r="F57" s="241"/>
      <c r="R57" s="632"/>
      <c r="BK57" s="612" t="s">
        <v>85</v>
      </c>
      <c r="BP57" s="612" t="s">
        <v>85</v>
      </c>
      <c r="CT57" s="134" t="s">
        <v>156</v>
      </c>
      <c r="CU57" s="127"/>
      <c r="CV57" s="127"/>
      <c r="CW57" s="127"/>
      <c r="CX57" s="127"/>
      <c r="CY57" s="659"/>
    </row>
    <row r="58" spans="3:119" ht="15" customHeight="1" x14ac:dyDescent="0.15">
      <c r="C58" s="617"/>
      <c r="D58" s="121">
        <v>7</v>
      </c>
      <c r="E58" s="241" t="s">
        <v>157</v>
      </c>
      <c r="F58" s="241"/>
      <c r="R58" s="632"/>
      <c r="BG58" s="134" t="s">
        <v>164</v>
      </c>
      <c r="BH58" s="135" t="s">
        <v>62</v>
      </c>
      <c r="BI58" s="135" t="s">
        <v>62</v>
      </c>
      <c r="BJ58" s="136" t="s">
        <v>59</v>
      </c>
      <c r="BK58" s="612" t="s">
        <v>85</v>
      </c>
      <c r="BL58" s="136" t="s">
        <v>59</v>
      </c>
      <c r="BM58" s="136" t="s">
        <v>59</v>
      </c>
      <c r="BN58" s="137" t="s">
        <v>63</v>
      </c>
      <c r="BO58" s="137" t="s">
        <v>63</v>
      </c>
      <c r="BP58" s="612" t="s">
        <v>85</v>
      </c>
      <c r="BQ58" s="138" t="s">
        <v>64</v>
      </c>
      <c r="BR58" s="138" t="s">
        <v>64</v>
      </c>
      <c r="BS58" s="139" t="s">
        <v>65</v>
      </c>
      <c r="BT58" s="139" t="s">
        <v>65</v>
      </c>
      <c r="CW58" s="134" t="s">
        <v>159</v>
      </c>
      <c r="CX58" s="128"/>
      <c r="CY58" s="128"/>
      <c r="CZ58" s="659"/>
      <c r="DF58" s="140"/>
    </row>
    <row r="59" spans="3:119" ht="15" customHeight="1" x14ac:dyDescent="0.15">
      <c r="C59" s="617"/>
      <c r="D59" s="51">
        <v>8</v>
      </c>
      <c r="E59" s="241" t="s">
        <v>160</v>
      </c>
      <c r="F59" s="241"/>
      <c r="R59" s="632"/>
      <c r="BI59" s="134" t="s">
        <v>167</v>
      </c>
      <c r="BJ59" s="135" t="s">
        <v>62</v>
      </c>
      <c r="BK59" s="612" t="s">
        <v>85</v>
      </c>
      <c r="BL59" s="135" t="s">
        <v>62</v>
      </c>
      <c r="BM59" s="136" t="s">
        <v>59</v>
      </c>
      <c r="BN59" s="136" t="s">
        <v>59</v>
      </c>
      <c r="BO59" s="136" t="s">
        <v>59</v>
      </c>
      <c r="BP59" s="612" t="s">
        <v>85</v>
      </c>
      <c r="BQ59" s="137" t="s">
        <v>63</v>
      </c>
      <c r="BR59" s="137" t="s">
        <v>63</v>
      </c>
      <c r="BS59" s="138" t="s">
        <v>64</v>
      </c>
      <c r="BT59" s="138" t="s">
        <v>64</v>
      </c>
      <c r="BU59" s="139" t="s">
        <v>65</v>
      </c>
      <c r="BV59" s="139" t="s">
        <v>65</v>
      </c>
      <c r="CY59" s="134" t="s">
        <v>162</v>
      </c>
      <c r="CZ59" s="660"/>
      <c r="DA59" s="660"/>
      <c r="DB59" s="659"/>
      <c r="DF59" s="140"/>
    </row>
    <row r="60" spans="3:119" ht="15" customHeight="1" x14ac:dyDescent="0.15">
      <c r="C60" s="617"/>
      <c r="D60" s="683">
        <v>9</v>
      </c>
      <c r="E60" s="241" t="s">
        <v>163</v>
      </c>
      <c r="F60" s="241"/>
      <c r="R60" s="632"/>
      <c r="BH60" s="140"/>
      <c r="BK60" s="612"/>
      <c r="BL60" s="134" t="s">
        <v>174</v>
      </c>
      <c r="BM60" s="135" t="s">
        <v>62</v>
      </c>
      <c r="BN60" s="135" t="s">
        <v>62</v>
      </c>
      <c r="BO60" s="136" t="s">
        <v>59</v>
      </c>
      <c r="BP60" s="612" t="s">
        <v>85</v>
      </c>
      <c r="BQ60" s="136" t="s">
        <v>59</v>
      </c>
      <c r="BR60" s="136" t="s">
        <v>59</v>
      </c>
      <c r="BS60" s="137" t="s">
        <v>63</v>
      </c>
      <c r="BT60" s="137" t="s">
        <v>63</v>
      </c>
      <c r="BU60" s="138" t="s">
        <v>64</v>
      </c>
      <c r="BV60" s="138" t="s">
        <v>64</v>
      </c>
      <c r="BW60" s="139" t="s">
        <v>65</v>
      </c>
      <c r="BX60" s="139" t="s">
        <v>65</v>
      </c>
      <c r="CY60" s="134" t="s">
        <v>165</v>
      </c>
      <c r="CZ60" s="661"/>
      <c r="DA60" s="661"/>
      <c r="DB60" s="659"/>
      <c r="DF60" s="140"/>
    </row>
    <row r="61" spans="3:119" ht="15" customHeight="1" x14ac:dyDescent="0.15">
      <c r="C61" s="617"/>
      <c r="D61" s="122">
        <v>10</v>
      </c>
      <c r="E61" s="241" t="s">
        <v>166</v>
      </c>
      <c r="F61" s="241"/>
      <c r="R61" s="632"/>
      <c r="BE61" s="241"/>
      <c r="BF61" s="241"/>
      <c r="BK61" s="612" t="s">
        <v>85</v>
      </c>
      <c r="BN61" s="134" t="s">
        <v>176</v>
      </c>
      <c r="BO61" s="135" t="s">
        <v>62</v>
      </c>
      <c r="BP61" s="612" t="s">
        <v>85</v>
      </c>
      <c r="BQ61" s="135" t="s">
        <v>62</v>
      </c>
      <c r="BR61" s="136" t="s">
        <v>59</v>
      </c>
      <c r="BS61" s="136" t="s">
        <v>59</v>
      </c>
      <c r="BT61" s="136" t="s">
        <v>59</v>
      </c>
      <c r="BU61" s="137" t="s">
        <v>63</v>
      </c>
      <c r="BV61" s="137" t="s">
        <v>63</v>
      </c>
      <c r="BW61" s="138" t="s">
        <v>64</v>
      </c>
      <c r="BX61" s="138" t="s">
        <v>64</v>
      </c>
      <c r="BY61" s="139" t="s">
        <v>65</v>
      </c>
      <c r="BZ61" s="139" t="s">
        <v>65</v>
      </c>
      <c r="DA61" s="134" t="s">
        <v>168</v>
      </c>
      <c r="DB61" s="662"/>
      <c r="DC61" s="662"/>
      <c r="DD61" s="662"/>
      <c r="DE61" s="662"/>
      <c r="DF61" s="140"/>
      <c r="DG61" s="140"/>
      <c r="DH61" s="140"/>
      <c r="DI61" s="140"/>
      <c r="DJ61" s="140"/>
      <c r="DK61" s="140"/>
      <c r="DL61" s="140"/>
      <c r="DM61" s="140"/>
      <c r="DN61" s="140"/>
      <c r="DO61" s="140"/>
    </row>
    <row r="62" spans="3:119" ht="15" customHeight="1" x14ac:dyDescent="0.15">
      <c r="C62" s="617"/>
      <c r="D62" s="123">
        <v>11</v>
      </c>
      <c r="E62" s="241" t="s">
        <v>169</v>
      </c>
      <c r="F62" s="241"/>
      <c r="R62" s="632"/>
      <c r="BK62" s="612" t="s">
        <v>85</v>
      </c>
      <c r="BP62" s="612"/>
      <c r="BQ62" s="134" t="s">
        <v>158</v>
      </c>
      <c r="BR62" s="135" t="s">
        <v>62</v>
      </c>
      <c r="BS62" s="135" t="s">
        <v>62</v>
      </c>
      <c r="BT62" s="136" t="s">
        <v>59</v>
      </c>
      <c r="BU62" s="136" t="s">
        <v>59</v>
      </c>
      <c r="BV62" s="136" t="s">
        <v>59</v>
      </c>
      <c r="BW62" s="137" t="s">
        <v>63</v>
      </c>
      <c r="BX62" s="137" t="s">
        <v>63</v>
      </c>
      <c r="BY62" s="138" t="s">
        <v>64</v>
      </c>
      <c r="BZ62" s="138" t="s">
        <v>64</v>
      </c>
      <c r="CA62" s="139" t="s">
        <v>65</v>
      </c>
      <c r="CB62" s="139" t="s">
        <v>65</v>
      </c>
      <c r="CR62" s="241"/>
      <c r="CY62" s="251"/>
      <c r="CZ62" s="251"/>
      <c r="DA62" s="251"/>
      <c r="DB62" s="251"/>
      <c r="DC62" s="140"/>
      <c r="DD62" s="140"/>
      <c r="DE62" s="140"/>
      <c r="DF62" s="140"/>
    </row>
    <row r="63" spans="3:119" ht="15" customHeight="1" x14ac:dyDescent="0.15">
      <c r="C63" s="617"/>
      <c r="D63" s="124">
        <v>12</v>
      </c>
      <c r="E63" s="241" t="s">
        <v>171</v>
      </c>
      <c r="F63" s="241"/>
      <c r="R63" s="632"/>
      <c r="BK63" s="612" t="s">
        <v>85</v>
      </c>
      <c r="BP63" s="612" t="s">
        <v>85</v>
      </c>
      <c r="BS63" s="134" t="s">
        <v>161</v>
      </c>
      <c r="BT63" s="135" t="s">
        <v>62</v>
      </c>
      <c r="BU63" s="135" t="s">
        <v>62</v>
      </c>
      <c r="BV63" s="136" t="s">
        <v>59</v>
      </c>
      <c r="BW63" s="136" t="s">
        <v>59</v>
      </c>
      <c r="BX63" s="136" t="s">
        <v>59</v>
      </c>
      <c r="BY63" s="137" t="s">
        <v>63</v>
      </c>
      <c r="BZ63" s="137" t="s">
        <v>63</v>
      </c>
      <c r="CA63" s="138" t="s">
        <v>64</v>
      </c>
      <c r="CB63" s="138" t="s">
        <v>64</v>
      </c>
      <c r="CC63" s="139" t="s">
        <v>65</v>
      </c>
      <c r="CD63" s="139" t="s">
        <v>65</v>
      </c>
      <c r="CX63" s="251"/>
      <c r="CY63" s="58"/>
      <c r="CZ63" s="58"/>
      <c r="DA63" s="58"/>
      <c r="DB63" s="58"/>
      <c r="DC63" s="58"/>
      <c r="DD63" s="58"/>
      <c r="DE63" s="58"/>
      <c r="DF63" s="58"/>
    </row>
    <row r="64" spans="3:119" ht="15" customHeight="1" x14ac:dyDescent="0.15">
      <c r="C64" s="617"/>
      <c r="D64" s="125">
        <v>13</v>
      </c>
      <c r="E64" s="241" t="s">
        <v>173</v>
      </c>
      <c r="F64" s="241"/>
      <c r="R64" s="632"/>
      <c r="BK64" s="612" t="s">
        <v>85</v>
      </c>
      <c r="BP64" s="612" t="s">
        <v>85</v>
      </c>
      <c r="BU64" s="134" t="s">
        <v>170</v>
      </c>
      <c r="BV64" s="135" t="s">
        <v>62</v>
      </c>
      <c r="BW64" s="135" t="s">
        <v>62</v>
      </c>
      <c r="BX64" s="136" t="s">
        <v>59</v>
      </c>
      <c r="BY64" s="136" t="s">
        <v>59</v>
      </c>
      <c r="BZ64" s="136" t="s">
        <v>59</v>
      </c>
      <c r="CA64" s="137" t="s">
        <v>63</v>
      </c>
      <c r="CB64" s="137" t="s">
        <v>63</v>
      </c>
      <c r="CC64" s="138" t="s">
        <v>64</v>
      </c>
      <c r="CD64" s="138" t="s">
        <v>64</v>
      </c>
      <c r="CE64" s="139" t="s">
        <v>65</v>
      </c>
      <c r="CF64" s="139" t="s">
        <v>65</v>
      </c>
      <c r="CI64" s="140"/>
      <c r="CJ64" s="140"/>
      <c r="CK64" s="140"/>
      <c r="CL64" s="140"/>
      <c r="CX64" s="140"/>
      <c r="CY64" s="140"/>
      <c r="CZ64" s="140"/>
      <c r="DA64" s="140"/>
      <c r="DB64" s="140"/>
      <c r="DC64" s="140"/>
      <c r="DD64" s="140"/>
      <c r="DE64" s="140"/>
      <c r="DF64" s="140"/>
    </row>
    <row r="65" spans="3:110" ht="15" customHeight="1" x14ac:dyDescent="0.15">
      <c r="C65" s="617"/>
      <c r="D65" s="53">
        <v>14</v>
      </c>
      <c r="E65" s="241" t="s">
        <v>175</v>
      </c>
      <c r="F65" s="241"/>
      <c r="R65" s="632"/>
      <c r="BK65" s="612" t="s">
        <v>85</v>
      </c>
      <c r="BP65" s="612" t="s">
        <v>85</v>
      </c>
      <c r="BW65" s="134" t="s">
        <v>172</v>
      </c>
      <c r="BX65" s="135" t="s">
        <v>62</v>
      </c>
      <c r="BY65" s="135" t="s">
        <v>62</v>
      </c>
      <c r="BZ65" s="136" t="s">
        <v>59</v>
      </c>
      <c r="CA65" s="136" t="s">
        <v>59</v>
      </c>
      <c r="CB65" s="136" t="s">
        <v>59</v>
      </c>
      <c r="CC65" s="137" t="s">
        <v>63</v>
      </c>
      <c r="CD65" s="137" t="s">
        <v>63</v>
      </c>
      <c r="CE65" s="138" t="s">
        <v>64</v>
      </c>
      <c r="CF65" s="138" t="s">
        <v>64</v>
      </c>
      <c r="CG65" s="139" t="s">
        <v>65</v>
      </c>
      <c r="CH65" s="139" t="s">
        <v>65</v>
      </c>
      <c r="CX65" s="140"/>
      <c r="CY65" s="140"/>
      <c r="CZ65" s="140"/>
      <c r="DA65" s="140"/>
      <c r="DB65" s="140"/>
      <c r="DC65" s="140"/>
      <c r="DD65" s="140"/>
      <c r="DE65" s="140"/>
      <c r="DF65" s="140"/>
    </row>
    <row r="66" spans="3:110" ht="15" customHeight="1" x14ac:dyDescent="0.15">
      <c r="C66" s="617"/>
      <c r="D66" s="54">
        <v>15</v>
      </c>
      <c r="E66" s="241" t="s">
        <v>177</v>
      </c>
      <c r="F66" s="241"/>
      <c r="R66" s="632"/>
      <c r="BF66" s="251"/>
      <c r="BG66" s="251"/>
      <c r="BK66" s="612" t="s">
        <v>85</v>
      </c>
      <c r="BP66" s="612" t="s">
        <v>85</v>
      </c>
    </row>
    <row r="67" spans="3:110" ht="15" customHeight="1" x14ac:dyDescent="0.15">
      <c r="C67" s="635"/>
      <c r="D67" s="636"/>
      <c r="E67" s="636"/>
      <c r="F67" s="636"/>
      <c r="G67" s="636"/>
      <c r="H67" s="636"/>
      <c r="I67" s="636"/>
      <c r="J67" s="636"/>
      <c r="K67" s="636"/>
      <c r="L67" s="636"/>
      <c r="M67" s="636"/>
      <c r="N67" s="636"/>
      <c r="O67" s="636"/>
      <c r="P67" s="636"/>
      <c r="Q67" s="636"/>
      <c r="R67" s="637"/>
      <c r="BK67" s="612" t="s">
        <v>85</v>
      </c>
      <c r="BP67" s="612" t="s">
        <v>85</v>
      </c>
      <c r="BR67" s="663"/>
      <c r="BS67" s="663"/>
      <c r="BT67" s="663"/>
      <c r="BU67" s="659" t="s">
        <v>178</v>
      </c>
      <c r="BV67" s="241"/>
      <c r="BW67" s="241"/>
      <c r="BX67" s="241"/>
      <c r="CI67" s="639" t="s">
        <v>66</v>
      </c>
      <c r="CJ67" s="639" t="s">
        <v>66</v>
      </c>
      <c r="CK67" s="639" t="s">
        <v>66</v>
      </c>
      <c r="CL67" s="639" t="s">
        <v>66</v>
      </c>
      <c r="CM67" s="639" t="s">
        <v>66</v>
      </c>
    </row>
    <row r="68" spans="3:110" ht="15" customHeight="1" x14ac:dyDescent="0.15">
      <c r="BK68" s="612" t="s">
        <v>85</v>
      </c>
      <c r="BP68" s="612" t="s">
        <v>85</v>
      </c>
      <c r="BU68" s="664"/>
      <c r="BV68" s="664"/>
      <c r="BW68" s="664"/>
      <c r="BX68" s="659" t="s">
        <v>179</v>
      </c>
    </row>
    <row r="69" spans="3:110" ht="15" customHeight="1" x14ac:dyDescent="0.15">
      <c r="C69" s="613"/>
      <c r="D69" s="614"/>
      <c r="E69" s="614"/>
      <c r="F69" s="665"/>
      <c r="G69" s="614"/>
      <c r="H69" s="614"/>
      <c r="I69" s="614"/>
      <c r="J69" s="614"/>
      <c r="K69" s="614"/>
      <c r="L69" s="614"/>
      <c r="M69" s="614"/>
      <c r="N69" s="614"/>
      <c r="O69" s="614"/>
      <c r="P69" s="614"/>
      <c r="Q69" s="614"/>
      <c r="R69" s="627"/>
      <c r="BK69" s="612" t="s">
        <v>85</v>
      </c>
      <c r="BP69" s="612" t="s">
        <v>85</v>
      </c>
      <c r="BU69" s="241"/>
      <c r="BV69" s="241"/>
      <c r="BW69" s="241"/>
      <c r="BX69" s="241"/>
      <c r="BY69" s="241"/>
      <c r="BZ69" s="241"/>
      <c r="CA69" s="241"/>
      <c r="CB69" s="241"/>
    </row>
    <row r="70" spans="3:110" ht="15" customHeight="1" x14ac:dyDescent="0.15">
      <c r="C70" s="617"/>
      <c r="D70" s="631" t="s">
        <v>180</v>
      </c>
      <c r="E70" s="631"/>
      <c r="F70" s="631"/>
      <c r="G70" s="631"/>
      <c r="H70" s="631"/>
      <c r="I70" s="631"/>
      <c r="J70" s="631"/>
      <c r="K70" s="631"/>
      <c r="L70" s="631"/>
      <c r="M70" s="631"/>
      <c r="N70" s="631"/>
      <c r="O70" s="631"/>
      <c r="P70" s="631"/>
      <c r="Q70" s="631"/>
      <c r="R70" s="632"/>
      <c r="BK70" s="612" t="s">
        <v>85</v>
      </c>
      <c r="BP70" s="612" t="s">
        <v>85</v>
      </c>
      <c r="BU70" s="241"/>
      <c r="BV70" s="241"/>
      <c r="BW70" s="241"/>
      <c r="BX70" s="666"/>
      <c r="BY70" s="659" t="s">
        <v>181</v>
      </c>
      <c r="BZ70" s="241"/>
      <c r="CA70" s="241"/>
      <c r="CB70" s="241"/>
    </row>
    <row r="71" spans="3:110" ht="15" customHeight="1" x14ac:dyDescent="0.15">
      <c r="C71" s="622"/>
      <c r="D71" s="667">
        <v>1</v>
      </c>
      <c r="E71" s="241" t="s">
        <v>182</v>
      </c>
      <c r="F71" s="241"/>
      <c r="R71" s="620"/>
      <c r="BK71" s="612" t="s">
        <v>85</v>
      </c>
      <c r="BP71" s="612" t="s">
        <v>85</v>
      </c>
      <c r="BU71" s="241"/>
      <c r="BV71" s="241"/>
      <c r="BY71" s="668"/>
      <c r="BZ71" s="668"/>
      <c r="CA71" s="659" t="s">
        <v>183</v>
      </c>
      <c r="CB71" s="241"/>
    </row>
    <row r="72" spans="3:110" ht="15" customHeight="1" x14ac:dyDescent="0.15">
      <c r="C72" s="622"/>
      <c r="D72" s="669">
        <v>2</v>
      </c>
      <c r="E72" s="241" t="s">
        <v>184</v>
      </c>
      <c r="F72" s="241"/>
      <c r="R72" s="620"/>
      <c r="BK72" s="612" t="s">
        <v>85</v>
      </c>
      <c r="BP72" s="612" t="s">
        <v>85</v>
      </c>
      <c r="BU72" s="241"/>
      <c r="BV72" s="241"/>
      <c r="BZ72" s="241"/>
      <c r="CA72" s="670"/>
      <c r="CB72" s="670"/>
      <c r="CC72" s="659" t="s">
        <v>156</v>
      </c>
      <c r="CM72" s="134" t="s">
        <v>185</v>
      </c>
      <c r="CN72" s="667">
        <v>1</v>
      </c>
      <c r="CO72" s="669">
        <v>2</v>
      </c>
      <c r="CP72" s="671">
        <v>3</v>
      </c>
      <c r="CQ72" s="672">
        <v>4</v>
      </c>
      <c r="CR72" s="673">
        <v>5</v>
      </c>
      <c r="CS72" s="674">
        <v>6</v>
      </c>
      <c r="CT72" s="675">
        <v>7</v>
      </c>
      <c r="CU72" s="676">
        <v>8</v>
      </c>
    </row>
    <row r="73" spans="3:110" ht="15" customHeight="1" x14ac:dyDescent="0.15">
      <c r="C73" s="677"/>
      <c r="D73" s="671">
        <v>3</v>
      </c>
      <c r="E73" s="241" t="s">
        <v>186</v>
      </c>
      <c r="F73" s="241"/>
      <c r="G73" s="140"/>
      <c r="H73" s="140"/>
      <c r="I73" s="140"/>
      <c r="J73" s="140"/>
      <c r="K73" s="140"/>
      <c r="L73" s="140"/>
      <c r="M73" s="140"/>
      <c r="R73" s="620"/>
      <c r="BK73" s="612" t="s">
        <v>85</v>
      </c>
      <c r="BP73" s="612" t="s">
        <v>85</v>
      </c>
      <c r="BU73" s="678"/>
      <c r="BV73" s="678"/>
      <c r="BZ73" s="678"/>
      <c r="CA73" s="678"/>
      <c r="CB73" s="678"/>
      <c r="CC73" s="679"/>
      <c r="CD73" s="679"/>
      <c r="CE73" s="680" t="s">
        <v>187</v>
      </c>
      <c r="CF73" s="140"/>
      <c r="CG73" s="140"/>
      <c r="CH73" s="140"/>
      <c r="CN73" s="134" t="s">
        <v>188</v>
      </c>
      <c r="CO73" s="667">
        <v>1</v>
      </c>
      <c r="CP73" s="669">
        <v>2</v>
      </c>
      <c r="CQ73" s="671">
        <v>3</v>
      </c>
      <c r="CR73" s="672">
        <v>4</v>
      </c>
      <c r="CS73" s="673">
        <v>5</v>
      </c>
      <c r="CT73" s="674">
        <v>6</v>
      </c>
      <c r="CU73" s="675">
        <v>7</v>
      </c>
      <c r="CV73" s="676">
        <v>8</v>
      </c>
    </row>
    <row r="74" spans="3:110" ht="15" customHeight="1" x14ac:dyDescent="0.15">
      <c r="C74" s="677"/>
      <c r="D74" s="672">
        <v>4</v>
      </c>
      <c r="E74" s="241" t="s">
        <v>189</v>
      </c>
      <c r="F74" s="241"/>
      <c r="G74" s="140"/>
      <c r="H74" s="140"/>
      <c r="I74" s="140"/>
      <c r="J74" s="140"/>
      <c r="K74" s="140"/>
      <c r="L74" s="140"/>
      <c r="M74" s="140"/>
      <c r="R74" s="620"/>
      <c r="BK74" s="612" t="s">
        <v>85</v>
      </c>
      <c r="BP74" s="612" t="s">
        <v>85</v>
      </c>
      <c r="BU74" s="241"/>
      <c r="BV74" s="241"/>
      <c r="BW74" s="241"/>
      <c r="BZ74" s="241"/>
      <c r="CA74" s="241"/>
      <c r="CB74" s="241"/>
      <c r="CE74" s="681"/>
      <c r="CF74" s="659" t="s">
        <v>190</v>
      </c>
      <c r="CO74" s="134" t="s">
        <v>191</v>
      </c>
      <c r="CP74" s="667">
        <v>1</v>
      </c>
      <c r="CQ74" s="669">
        <v>2</v>
      </c>
      <c r="CR74" s="671">
        <v>3</v>
      </c>
      <c r="CS74" s="672">
        <v>4</v>
      </c>
      <c r="CT74" s="673">
        <v>5</v>
      </c>
      <c r="CU74" s="674">
        <v>6</v>
      </c>
      <c r="CV74" s="675">
        <v>7</v>
      </c>
      <c r="CW74" s="676">
        <v>8</v>
      </c>
      <c r="CX74" s="112" t="s">
        <v>59</v>
      </c>
    </row>
    <row r="75" spans="3:110" ht="15" customHeight="1" x14ac:dyDescent="0.15">
      <c r="C75" s="677"/>
      <c r="D75" s="673">
        <v>5</v>
      </c>
      <c r="E75" s="241" t="s">
        <v>192</v>
      </c>
      <c r="F75" s="241"/>
      <c r="G75" s="140"/>
      <c r="H75" s="140"/>
      <c r="I75" s="140"/>
      <c r="J75" s="140"/>
      <c r="K75" s="140"/>
      <c r="L75" s="140"/>
      <c r="M75" s="140"/>
      <c r="R75" s="620"/>
      <c r="BK75" s="612" t="s">
        <v>85</v>
      </c>
      <c r="BP75" s="612" t="s">
        <v>85</v>
      </c>
    </row>
    <row r="76" spans="3:110" ht="15" customHeight="1" x14ac:dyDescent="0.15">
      <c r="C76" s="113"/>
      <c r="D76" s="674">
        <v>6</v>
      </c>
      <c r="E76" s="241" t="s">
        <v>193</v>
      </c>
      <c r="F76" s="241"/>
      <c r="G76" s="58"/>
      <c r="H76" s="58"/>
      <c r="I76" s="58"/>
      <c r="J76" s="58"/>
      <c r="K76" s="58"/>
      <c r="L76" s="58"/>
      <c r="R76" s="620"/>
      <c r="BK76" s="612" t="s">
        <v>85</v>
      </c>
      <c r="BP76" s="612" t="s">
        <v>85</v>
      </c>
    </row>
    <row r="77" spans="3:110" ht="15" customHeight="1" x14ac:dyDescent="0.15">
      <c r="C77" s="677"/>
      <c r="D77" s="675">
        <v>7</v>
      </c>
      <c r="E77" s="241" t="s">
        <v>194</v>
      </c>
      <c r="F77" s="140"/>
      <c r="G77" s="140"/>
      <c r="H77" s="140"/>
      <c r="I77" s="140"/>
      <c r="J77" s="140"/>
      <c r="K77" s="140"/>
      <c r="L77" s="140"/>
      <c r="R77" s="620"/>
    </row>
    <row r="78" spans="3:110" ht="15" customHeight="1" x14ac:dyDescent="0.15">
      <c r="C78" s="677"/>
      <c r="D78" s="676">
        <v>8</v>
      </c>
      <c r="E78" s="241" t="s">
        <v>195</v>
      </c>
      <c r="F78" s="140"/>
      <c r="G78" s="140"/>
      <c r="K78" s="140"/>
      <c r="L78" s="140"/>
      <c r="R78" s="620"/>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4"/>
      <c r="D79" s="625"/>
      <c r="E79" s="625"/>
      <c r="F79" s="625"/>
      <c r="G79" s="625"/>
      <c r="H79" s="625"/>
      <c r="I79" s="625"/>
      <c r="J79" s="625"/>
      <c r="K79" s="625"/>
      <c r="L79" s="625"/>
      <c r="M79" s="625"/>
      <c r="N79" s="625"/>
      <c r="O79" s="625"/>
      <c r="P79" s="625"/>
      <c r="Q79" s="625"/>
      <c r="R79" s="626"/>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45">
    <mergeCell ref="DE19:DE42"/>
    <mergeCell ref="DA19:DA39"/>
    <mergeCell ref="EQ3:EU3"/>
    <mergeCell ref="O5:P7"/>
    <mergeCell ref="O8:P10"/>
    <mergeCell ref="X14:Y14"/>
    <mergeCell ref="W19:W48"/>
    <mergeCell ref="DQ3:DU3"/>
    <mergeCell ref="DV3:DY3"/>
    <mergeCell ref="DZ3:EC3"/>
    <mergeCell ref="ED3:EH3"/>
    <mergeCell ref="EI3:EL3"/>
    <mergeCell ref="EM3:EP3"/>
    <mergeCell ref="CQ3:CU3"/>
    <mergeCell ref="CV3:CY3"/>
    <mergeCell ref="CZ3:DC3"/>
    <mergeCell ref="DD3:DH3"/>
    <mergeCell ref="DI3:DL3"/>
    <mergeCell ref="DM3:DP3"/>
    <mergeCell ref="BQ3:BU3"/>
    <mergeCell ref="BV3:BY3"/>
    <mergeCell ref="BZ3:CC3"/>
    <mergeCell ref="CD3:CG3"/>
    <mergeCell ref="CH3:CL3"/>
    <mergeCell ref="CM3:CP3"/>
    <mergeCell ref="BM3:BP3"/>
    <mergeCell ref="Q3:U3"/>
    <mergeCell ref="V3:Y3"/>
    <mergeCell ref="Z3:AC3"/>
    <mergeCell ref="AD3:AG3"/>
    <mergeCell ref="AH3:AL3"/>
    <mergeCell ref="AM3:AP3"/>
    <mergeCell ref="AQ3:AT3"/>
    <mergeCell ref="AU3:AY3"/>
    <mergeCell ref="AZ3:BC3"/>
    <mergeCell ref="BD3:BH3"/>
    <mergeCell ref="BI3:BL3"/>
    <mergeCell ref="Q1:BP1"/>
    <mergeCell ref="BQ1:DP1"/>
    <mergeCell ref="DQ1:EU1"/>
    <mergeCell ref="AM2:BA2"/>
    <mergeCell ref="BI2:BZ2"/>
    <mergeCell ref="CM2:DA2"/>
    <mergeCell ref="DI2:DZ2"/>
    <mergeCell ref="EA2:EU2"/>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DD2F-E4BC-A148-8A08-E83CAA5E045A}">
  <sheetPr codeName="Sheet10">
    <tabColor rgb="FF7030A0"/>
  </sheetPr>
  <dimension ref="A1:LB133"/>
  <sheetViews>
    <sheetView showGridLines="0" zoomScale="50" zoomScaleNormal="70" workbookViewId="0">
      <pane ySplit="4" topLeftCell="A5" activePane="bottomLeft" state="frozen"/>
      <selection activeCell="DT75" sqref="DT75"/>
      <selection pane="bottomLeft" activeCell="CH35" sqref="CH35"/>
    </sheetView>
  </sheetViews>
  <sheetFormatPr baseColWidth="10" defaultColWidth="3.5" defaultRowHeight="17" customHeight="1" x14ac:dyDescent="0.15"/>
  <cols>
    <col min="1" max="515" width="3.5" style="172" customWidth="1"/>
    <col min="516" max="16384" width="3.5" style="172"/>
  </cols>
  <sheetData>
    <row r="1" spans="1:314" ht="17" customHeight="1" x14ac:dyDescent="0.15">
      <c r="A1" s="170"/>
      <c r="B1" s="171"/>
      <c r="C1" s="171"/>
      <c r="D1" s="171"/>
      <c r="E1" s="171"/>
      <c r="F1" s="171"/>
      <c r="G1" s="171"/>
      <c r="H1" s="171"/>
      <c r="I1" s="171"/>
      <c r="J1" s="171"/>
      <c r="K1" s="171"/>
      <c r="L1" s="171"/>
      <c r="M1" s="171"/>
      <c r="N1" s="171"/>
      <c r="O1" s="171"/>
      <c r="P1" s="171"/>
      <c r="Q1" s="171"/>
      <c r="R1" s="171"/>
      <c r="S1" s="171"/>
      <c r="T1" s="171"/>
      <c r="U1" s="171"/>
      <c r="V1" s="171"/>
      <c r="W1" s="171"/>
      <c r="AA1" s="265">
        <v>2022</v>
      </c>
      <c r="AB1" s="266"/>
      <c r="AC1" s="266"/>
      <c r="AD1" s="266"/>
      <c r="AE1" s="266"/>
      <c r="AF1" s="266"/>
      <c r="AG1" s="266"/>
      <c r="AH1" s="266"/>
      <c r="AI1" s="266"/>
      <c r="AJ1" s="266"/>
      <c r="AK1" s="266"/>
      <c r="AL1" s="266"/>
      <c r="AM1" s="266"/>
      <c r="AN1" s="266"/>
      <c r="AO1" s="266"/>
      <c r="AP1" s="266"/>
      <c r="AQ1" s="266"/>
      <c r="AR1" s="266"/>
      <c r="AS1" s="266"/>
      <c r="AT1" s="266"/>
      <c r="AU1" s="266"/>
      <c r="AV1" s="266"/>
      <c r="AW1" s="266"/>
      <c r="AX1" s="266"/>
      <c r="AY1" s="266"/>
      <c r="AZ1" s="266"/>
      <c r="BA1" s="266"/>
      <c r="BB1" s="266"/>
      <c r="BC1" s="266"/>
      <c r="BD1" s="266"/>
      <c r="BE1" s="266"/>
      <c r="BF1" s="266"/>
      <c r="BG1" s="266"/>
      <c r="BH1" s="266"/>
      <c r="BI1" s="266"/>
      <c r="BJ1" s="266"/>
      <c r="BK1" s="266"/>
      <c r="BL1" s="266"/>
      <c r="BM1" s="267"/>
      <c r="BN1" s="271">
        <v>2023</v>
      </c>
      <c r="BO1" s="254"/>
      <c r="BP1" s="254"/>
      <c r="BQ1" s="254"/>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72"/>
      <c r="DB1" s="166">
        <v>2024</v>
      </c>
      <c r="DC1" s="141"/>
      <c r="DD1" s="141"/>
      <c r="DE1" s="141"/>
      <c r="DF1" s="141"/>
      <c r="DG1" s="141"/>
      <c r="DH1" s="141"/>
      <c r="DI1" s="141"/>
      <c r="DJ1" s="141"/>
      <c r="DK1" s="141"/>
      <c r="DL1" s="141"/>
      <c r="DM1" s="141"/>
      <c r="DN1" s="141"/>
      <c r="DO1" s="141"/>
      <c r="DP1" s="141"/>
      <c r="DQ1" s="141"/>
      <c r="DR1" s="141"/>
      <c r="DS1" s="141"/>
      <c r="DT1" s="141"/>
      <c r="DU1" s="141"/>
      <c r="DV1" s="141"/>
      <c r="DW1" s="141"/>
      <c r="DX1" s="141"/>
      <c r="DY1" s="141"/>
      <c r="DZ1" s="141"/>
      <c r="EA1" s="141"/>
      <c r="EB1" s="141"/>
      <c r="EC1" s="141"/>
      <c r="ED1" s="141"/>
      <c r="EE1" s="141"/>
      <c r="EF1" s="141"/>
      <c r="EG1" s="141"/>
      <c r="EH1" s="141"/>
      <c r="EI1" s="141"/>
      <c r="EJ1" s="141"/>
      <c r="EK1" s="141"/>
      <c r="EL1" s="141"/>
      <c r="EM1" s="141"/>
      <c r="EN1" s="141"/>
      <c r="EO1" s="141"/>
      <c r="EP1" s="141"/>
      <c r="EQ1" s="141"/>
      <c r="ER1" s="141"/>
      <c r="ES1" s="141"/>
      <c r="ET1" s="141"/>
      <c r="EU1" s="141"/>
      <c r="EV1" s="141"/>
      <c r="EW1" s="141"/>
      <c r="EX1" s="141"/>
      <c r="EY1" s="141"/>
      <c r="EZ1" s="141"/>
      <c r="FA1" s="141"/>
      <c r="FB1" s="142"/>
      <c r="FC1" s="166">
        <v>2025</v>
      </c>
      <c r="FD1" s="166"/>
      <c r="FE1" s="166"/>
      <c r="FF1" s="166"/>
      <c r="FG1" s="166"/>
      <c r="FH1" s="166"/>
      <c r="FI1" s="166"/>
      <c r="FJ1" s="166"/>
      <c r="FK1" s="166"/>
      <c r="FL1" s="166"/>
      <c r="FM1" s="166"/>
      <c r="FN1" s="166"/>
      <c r="FO1" s="166"/>
      <c r="FP1" s="166"/>
      <c r="FQ1" s="166"/>
      <c r="FR1" s="166"/>
      <c r="FS1" s="166"/>
      <c r="FT1" s="166"/>
      <c r="FU1" s="166"/>
      <c r="FV1" s="166"/>
      <c r="FW1" s="166"/>
      <c r="FX1" s="166"/>
      <c r="FY1" s="166"/>
      <c r="FZ1" s="166"/>
      <c r="GA1" s="166"/>
      <c r="GB1" s="166"/>
      <c r="GC1" s="166"/>
      <c r="GD1" s="166"/>
      <c r="GE1" s="166"/>
      <c r="GF1" s="166"/>
      <c r="GG1" s="166"/>
      <c r="GH1" s="166"/>
      <c r="GI1" s="166"/>
      <c r="GJ1" s="166"/>
      <c r="GK1" s="166"/>
      <c r="GL1" s="166"/>
      <c r="GM1" s="166"/>
      <c r="GN1" s="166"/>
      <c r="GO1" s="166"/>
      <c r="GP1" s="166"/>
      <c r="GQ1" s="166"/>
      <c r="GR1" s="166"/>
      <c r="GS1" s="166"/>
      <c r="GT1" s="166"/>
      <c r="GU1" s="166"/>
      <c r="GV1" s="166"/>
      <c r="GW1" s="166"/>
      <c r="GX1" s="166"/>
      <c r="GY1" s="166"/>
      <c r="GZ1" s="166"/>
      <c r="HA1" s="166"/>
      <c r="HB1" s="231"/>
      <c r="HC1" s="167">
        <v>2026</v>
      </c>
      <c r="HD1" s="167"/>
      <c r="HE1" s="167"/>
      <c r="HF1" s="167"/>
      <c r="HG1" s="167"/>
      <c r="HH1" s="167"/>
      <c r="HI1" s="167"/>
      <c r="HJ1" s="167"/>
      <c r="HK1" s="167"/>
      <c r="HL1" s="167"/>
      <c r="HM1" s="167"/>
      <c r="HN1" s="167"/>
      <c r="HO1" s="167"/>
      <c r="HP1" s="167"/>
      <c r="HQ1" s="167"/>
      <c r="HR1" s="167"/>
      <c r="HS1" s="167"/>
      <c r="HT1" s="167"/>
      <c r="HU1" s="167"/>
      <c r="HV1" s="167"/>
      <c r="HW1" s="167"/>
      <c r="HX1" s="167"/>
      <c r="HY1" s="167"/>
      <c r="HZ1" s="167"/>
      <c r="IA1" s="167"/>
      <c r="IB1" s="167"/>
      <c r="IC1" s="167"/>
      <c r="ID1" s="167"/>
      <c r="IE1" s="167"/>
      <c r="IF1" s="167"/>
      <c r="IG1" s="167"/>
      <c r="IH1" s="167"/>
      <c r="II1" s="167"/>
      <c r="IJ1" s="167"/>
      <c r="IK1" s="167"/>
      <c r="IL1" s="167"/>
      <c r="IM1" s="167"/>
      <c r="IN1" s="167"/>
      <c r="IO1" s="167"/>
      <c r="IP1" s="167"/>
      <c r="IQ1" s="167"/>
      <c r="IR1" s="167"/>
      <c r="IS1" s="167"/>
      <c r="IT1" s="167"/>
      <c r="IU1" s="167"/>
      <c r="IV1" s="167"/>
      <c r="IW1" s="167"/>
      <c r="IX1" s="167"/>
      <c r="IY1" s="167"/>
      <c r="IZ1" s="167"/>
      <c r="JA1" s="167"/>
      <c r="JB1" s="167"/>
      <c r="JC1" s="168">
        <v>2027</v>
      </c>
      <c r="JD1" s="168"/>
      <c r="JE1" s="168"/>
      <c r="JF1" s="168"/>
      <c r="JG1" s="168"/>
      <c r="JH1" s="168"/>
      <c r="JI1" s="168"/>
      <c r="JJ1" s="168"/>
      <c r="JK1" s="168"/>
      <c r="JL1" s="168"/>
      <c r="JM1" s="168"/>
      <c r="JN1" s="168"/>
      <c r="JO1" s="168"/>
      <c r="JP1" s="168"/>
      <c r="JQ1" s="168"/>
      <c r="JR1" s="168"/>
      <c r="JS1" s="168"/>
      <c r="JT1" s="168"/>
      <c r="JU1" s="168"/>
      <c r="JV1" s="168"/>
      <c r="JW1" s="168"/>
      <c r="JX1" s="168"/>
      <c r="JY1" s="168"/>
      <c r="JZ1" s="168"/>
      <c r="KA1" s="168"/>
      <c r="KB1" s="168"/>
      <c r="KC1" s="168"/>
      <c r="KD1" s="168"/>
      <c r="KE1" s="168"/>
      <c r="KF1" s="168"/>
      <c r="KG1" s="168"/>
      <c r="KH1" s="168"/>
      <c r="KI1" s="168"/>
      <c r="KJ1" s="168"/>
      <c r="KK1" s="168"/>
      <c r="KL1" s="168"/>
      <c r="KM1" s="168"/>
      <c r="KN1" s="168"/>
      <c r="KO1" s="168"/>
      <c r="KP1" s="168"/>
      <c r="KQ1" s="168"/>
      <c r="KR1" s="168"/>
      <c r="KS1" s="168"/>
      <c r="KT1" s="168"/>
      <c r="KU1" s="168"/>
      <c r="KV1" s="168"/>
      <c r="KW1" s="168"/>
      <c r="KX1" s="168"/>
      <c r="KY1" s="168"/>
      <c r="KZ1" s="168"/>
      <c r="LA1" s="168"/>
      <c r="LB1" s="169"/>
    </row>
    <row r="2" spans="1:314" ht="17" customHeight="1" x14ac:dyDescent="0.15">
      <c r="A2" s="173"/>
      <c r="B2" s="174"/>
      <c r="C2" s="174"/>
      <c r="D2" s="174"/>
      <c r="E2" s="174"/>
      <c r="F2" s="174"/>
      <c r="G2" s="174"/>
      <c r="H2" s="174"/>
      <c r="I2" s="174"/>
      <c r="J2" s="174"/>
      <c r="K2" s="174"/>
      <c r="L2" s="174"/>
      <c r="M2" s="174"/>
      <c r="N2" s="174"/>
      <c r="O2" s="174"/>
      <c r="P2" s="174"/>
      <c r="Q2" s="174"/>
      <c r="R2" s="174"/>
      <c r="S2" s="174"/>
      <c r="T2" s="174"/>
      <c r="U2" s="174"/>
      <c r="V2" s="174"/>
      <c r="W2" s="174"/>
      <c r="AA2" s="255"/>
      <c r="AB2" s="256"/>
      <c r="AC2" s="256"/>
      <c r="AD2" s="256"/>
      <c r="AE2" s="256"/>
      <c r="AF2" s="256"/>
      <c r="AG2" s="256"/>
      <c r="AH2" s="256"/>
      <c r="AI2" s="256"/>
      <c r="AJ2" s="256"/>
      <c r="AK2" s="256"/>
      <c r="AL2" s="256"/>
      <c r="AM2" s="256"/>
      <c r="AN2" s="256"/>
      <c r="AO2" s="256"/>
      <c r="AP2" s="256"/>
      <c r="AQ2" s="256"/>
      <c r="AR2" s="256"/>
      <c r="AS2" s="256"/>
      <c r="AT2" s="256"/>
      <c r="AU2" s="256"/>
      <c r="AV2" s="256"/>
      <c r="AW2" s="256"/>
      <c r="AX2" s="256"/>
      <c r="AY2" s="256"/>
      <c r="AZ2" s="256"/>
      <c r="BA2" s="256"/>
      <c r="BB2" s="256"/>
      <c r="BC2" s="256"/>
      <c r="BD2" s="256"/>
      <c r="BE2" s="257"/>
      <c r="BF2" s="258" t="s">
        <v>1</v>
      </c>
      <c r="BG2" s="259"/>
      <c r="BH2" s="259"/>
      <c r="BI2" s="259"/>
      <c r="BJ2" s="259"/>
      <c r="BK2" s="259"/>
      <c r="BL2" s="259"/>
      <c r="BM2" s="259"/>
      <c r="BN2" s="259"/>
      <c r="BO2" s="259"/>
      <c r="BP2" s="259"/>
      <c r="BQ2" s="259"/>
      <c r="BR2" s="259"/>
      <c r="BS2" s="259"/>
      <c r="BT2" s="259"/>
      <c r="BU2" s="259"/>
      <c r="BV2" s="259"/>
      <c r="BW2" s="259"/>
      <c r="BX2" s="260"/>
      <c r="BY2" s="260"/>
      <c r="BZ2" s="260"/>
      <c r="CA2" s="260"/>
      <c r="CB2" s="260"/>
      <c r="CC2" s="260"/>
      <c r="CD2" s="260"/>
      <c r="CE2" s="260"/>
      <c r="CF2" s="260"/>
      <c r="CG2" s="260"/>
      <c r="CH2" s="260"/>
      <c r="CI2" s="260"/>
      <c r="CJ2" s="260"/>
      <c r="CK2" s="260"/>
      <c r="CL2" s="260"/>
      <c r="CM2" s="260"/>
      <c r="CN2" s="260"/>
      <c r="CO2" s="260"/>
      <c r="CP2" s="260"/>
      <c r="CQ2" s="260"/>
      <c r="CR2" s="260"/>
      <c r="CS2" s="260"/>
      <c r="CT2" s="260"/>
      <c r="CU2" s="268"/>
      <c r="CV2" s="269"/>
      <c r="DB2" s="161" t="s">
        <v>1</v>
      </c>
      <c r="DC2" s="162"/>
      <c r="DD2" s="162"/>
      <c r="DE2" s="162"/>
      <c r="DF2" s="162"/>
      <c r="DG2" s="162"/>
      <c r="DH2" s="162"/>
      <c r="DI2" s="162"/>
      <c r="DJ2" s="162"/>
      <c r="DK2" s="162"/>
      <c r="DL2" s="162"/>
      <c r="DM2" s="162"/>
      <c r="DN2" s="162"/>
      <c r="DO2" s="143"/>
      <c r="DP2" s="143"/>
      <c r="DQ2" s="143"/>
      <c r="DR2" s="143"/>
      <c r="DS2" s="143"/>
      <c r="DT2" s="143"/>
      <c r="DU2" s="143"/>
      <c r="DV2" s="143"/>
      <c r="DW2" s="143"/>
      <c r="DX2" s="143"/>
      <c r="DY2" s="143"/>
      <c r="DZ2" s="143"/>
      <c r="EA2" s="143"/>
      <c r="EB2" s="143"/>
      <c r="EC2" s="143"/>
      <c r="ED2" s="143"/>
      <c r="EE2" s="143"/>
      <c r="EF2" s="143"/>
      <c r="EG2" s="143"/>
      <c r="EH2" s="143"/>
      <c r="EI2" s="143"/>
      <c r="EJ2" s="143"/>
      <c r="EK2" s="143"/>
      <c r="EL2" s="143"/>
      <c r="EM2" s="143"/>
      <c r="EN2" s="143"/>
      <c r="EO2" s="143"/>
      <c r="EP2" s="143"/>
      <c r="EQ2" s="143"/>
      <c r="ER2" s="143"/>
      <c r="ES2" s="143"/>
      <c r="ET2" s="163" t="s">
        <v>1</v>
      </c>
      <c r="EU2" s="162"/>
      <c r="EV2" s="162"/>
      <c r="EW2" s="162"/>
      <c r="EX2" s="162"/>
      <c r="EY2" s="162"/>
      <c r="EZ2" s="162"/>
      <c r="FA2" s="162"/>
      <c r="FB2" s="162"/>
      <c r="FC2" s="162"/>
      <c r="FD2" s="162"/>
      <c r="FE2" s="162"/>
      <c r="FF2" s="162"/>
      <c r="FG2" s="162"/>
      <c r="FH2" s="162"/>
      <c r="FI2" s="162"/>
      <c r="FJ2" s="162"/>
      <c r="FK2" s="162"/>
      <c r="FL2" s="162"/>
      <c r="FM2" s="162"/>
      <c r="FN2" s="162"/>
      <c r="FO2" s="162"/>
      <c r="FP2" s="144"/>
      <c r="FQ2" s="144"/>
      <c r="FR2" s="144"/>
      <c r="FS2" s="144"/>
      <c r="FT2" s="144"/>
      <c r="FU2" s="144"/>
      <c r="FV2" s="144"/>
      <c r="FW2" s="144"/>
      <c r="FX2" s="144"/>
      <c r="FY2" s="144"/>
      <c r="FZ2" s="144"/>
      <c r="GA2" s="144"/>
      <c r="GB2" s="144"/>
      <c r="GC2" s="144"/>
      <c r="GD2" s="144"/>
      <c r="GE2" s="144"/>
      <c r="GF2" s="144"/>
      <c r="GG2" s="144"/>
      <c r="GH2" s="144"/>
      <c r="GI2" s="144"/>
      <c r="GJ2" s="144"/>
      <c r="GK2" s="144"/>
      <c r="GL2" s="144"/>
      <c r="GM2" s="144"/>
      <c r="GN2" s="144"/>
      <c r="GO2" s="144"/>
      <c r="GP2" s="144"/>
      <c r="GQ2" s="144"/>
      <c r="GR2" s="144"/>
      <c r="GS2" s="144"/>
      <c r="GT2" s="164" t="s">
        <v>1</v>
      </c>
      <c r="GU2" s="164"/>
      <c r="GV2" s="164"/>
      <c r="GW2" s="164"/>
      <c r="GX2" s="164"/>
      <c r="GY2" s="164"/>
      <c r="GZ2" s="164"/>
      <c r="HA2" s="164"/>
      <c r="HB2" s="164"/>
      <c r="HC2" s="164"/>
      <c r="HD2" s="164"/>
      <c r="HE2" s="164"/>
      <c r="HF2" s="164"/>
      <c r="HG2" s="164"/>
      <c r="HH2" s="164"/>
      <c r="HI2" s="164"/>
      <c r="HJ2" s="164"/>
      <c r="HK2" s="164"/>
      <c r="HL2" s="164"/>
      <c r="HM2" s="164"/>
      <c r="HN2" s="164"/>
      <c r="HO2" s="164"/>
      <c r="HP2" s="144"/>
      <c r="HQ2" s="144"/>
      <c r="HR2" s="144"/>
      <c r="HS2" s="144"/>
      <c r="HT2" s="144"/>
      <c r="HU2" s="144"/>
      <c r="HV2" s="144"/>
      <c r="HW2" s="144"/>
      <c r="HX2" s="144"/>
      <c r="HY2" s="144"/>
      <c r="HZ2" s="144"/>
      <c r="IA2" s="144"/>
      <c r="IB2" s="144"/>
      <c r="IC2" s="144"/>
      <c r="ID2" s="144"/>
      <c r="IE2" s="144"/>
      <c r="IF2" s="144"/>
      <c r="IG2" s="144"/>
      <c r="IH2" s="144"/>
      <c r="II2" s="144"/>
      <c r="IJ2" s="144"/>
      <c r="IK2" s="144"/>
      <c r="IL2" s="144"/>
      <c r="IM2" s="144"/>
      <c r="IN2" s="144"/>
      <c r="IO2" s="144"/>
      <c r="IP2" s="144"/>
      <c r="IQ2" s="144"/>
      <c r="IR2" s="144"/>
      <c r="IS2" s="58"/>
      <c r="IT2" s="165" t="s">
        <v>1</v>
      </c>
      <c r="IU2" s="165"/>
      <c r="IV2" s="165"/>
      <c r="IW2" s="165"/>
      <c r="IX2" s="165"/>
      <c r="IY2" s="165"/>
      <c r="IZ2" s="165"/>
      <c r="JA2" s="165"/>
      <c r="JB2" s="165"/>
      <c r="JC2" s="165"/>
      <c r="JD2" s="165"/>
      <c r="JE2" s="165"/>
      <c r="JF2" s="165"/>
      <c r="JG2" s="165"/>
      <c r="JH2" s="165"/>
      <c r="JI2" s="165"/>
      <c r="JJ2" s="165"/>
      <c r="JK2" s="165"/>
      <c r="JL2" s="165"/>
      <c r="JM2" s="165"/>
      <c r="JN2" s="165"/>
      <c r="JO2" s="159"/>
      <c r="JP2" s="160"/>
      <c r="JQ2" s="160"/>
      <c r="JR2" s="160"/>
      <c r="JS2" s="160"/>
      <c r="JT2" s="160"/>
      <c r="JU2" s="160"/>
      <c r="JV2" s="160"/>
      <c r="JW2" s="160"/>
      <c r="JX2" s="160"/>
      <c r="JY2" s="160"/>
      <c r="JZ2" s="160"/>
      <c r="KA2" s="160"/>
      <c r="KB2" s="160"/>
      <c r="KC2" s="160"/>
      <c r="KD2" s="160"/>
      <c r="KE2" s="160"/>
      <c r="KF2" s="160"/>
      <c r="KG2" s="160"/>
      <c r="KH2" s="160"/>
      <c r="KI2" s="160"/>
      <c r="KJ2" s="160"/>
      <c r="KK2" s="160"/>
      <c r="KL2" s="160"/>
      <c r="KM2" s="160"/>
      <c r="KN2" s="160"/>
      <c r="KO2" s="160"/>
      <c r="KP2" s="160"/>
      <c r="KQ2" s="160"/>
      <c r="KR2" s="160"/>
      <c r="KS2" s="160"/>
      <c r="KT2" s="164" t="s">
        <v>1</v>
      </c>
      <c r="KU2" s="164"/>
      <c r="KV2" s="164"/>
      <c r="KW2" s="164"/>
      <c r="KX2" s="164"/>
      <c r="KY2" s="164"/>
      <c r="KZ2" s="164"/>
      <c r="LA2" s="164"/>
      <c r="LB2" s="164"/>
    </row>
    <row r="3" spans="1:314" ht="17" customHeight="1" x14ac:dyDescent="0.15">
      <c r="AA3" s="264" t="s">
        <v>5</v>
      </c>
      <c r="AB3" s="261"/>
      <c r="AC3" s="261"/>
      <c r="AD3" s="261"/>
      <c r="AE3" s="261" t="s">
        <v>6</v>
      </c>
      <c r="AF3" s="261"/>
      <c r="AG3" s="261"/>
      <c r="AH3" s="261"/>
      <c r="AI3" s="261"/>
      <c r="AJ3" s="261" t="s">
        <v>7</v>
      </c>
      <c r="AK3" s="261"/>
      <c r="AL3" s="261"/>
      <c r="AM3" s="261"/>
      <c r="AN3" s="261" t="s">
        <v>8</v>
      </c>
      <c r="AO3" s="261"/>
      <c r="AP3" s="261"/>
      <c r="AQ3" s="261"/>
      <c r="AR3" s="261" t="s">
        <v>9</v>
      </c>
      <c r="AS3" s="261"/>
      <c r="AT3" s="261"/>
      <c r="AU3" s="261"/>
      <c r="AV3" s="261"/>
      <c r="AW3" s="261" t="s">
        <v>10</v>
      </c>
      <c r="AX3" s="261"/>
      <c r="AY3" s="261"/>
      <c r="AZ3" s="261"/>
      <c r="BA3" s="261" t="s">
        <v>11</v>
      </c>
      <c r="BB3" s="261"/>
      <c r="BC3" s="261"/>
      <c r="BD3" s="261"/>
      <c r="BE3" s="261"/>
      <c r="BF3" s="261" t="s">
        <v>12</v>
      </c>
      <c r="BG3" s="261"/>
      <c r="BH3" s="261"/>
      <c r="BI3" s="261"/>
      <c r="BJ3" s="261" t="s">
        <v>13</v>
      </c>
      <c r="BK3" s="261"/>
      <c r="BL3" s="261"/>
      <c r="BM3" s="261"/>
      <c r="BN3" s="262" t="s">
        <v>2</v>
      </c>
      <c r="BO3" s="262"/>
      <c r="BP3" s="262"/>
      <c r="BQ3" s="262"/>
      <c r="BR3" s="262"/>
      <c r="BS3" s="262" t="s">
        <v>3</v>
      </c>
      <c r="BT3" s="262"/>
      <c r="BU3" s="262"/>
      <c r="BV3" s="262"/>
      <c r="BW3" s="262" t="s">
        <v>4</v>
      </c>
      <c r="BX3" s="262"/>
      <c r="BY3" s="262"/>
      <c r="BZ3" s="262"/>
      <c r="CA3" s="262" t="s">
        <v>5</v>
      </c>
      <c r="CB3" s="262"/>
      <c r="CC3" s="262"/>
      <c r="CD3" s="262"/>
      <c r="CE3" s="262" t="s">
        <v>6</v>
      </c>
      <c r="CF3" s="262"/>
      <c r="CG3" s="262"/>
      <c r="CH3" s="262"/>
      <c r="CI3" s="262"/>
      <c r="CJ3" s="262" t="s">
        <v>7</v>
      </c>
      <c r="CK3" s="262"/>
      <c r="CL3" s="262"/>
      <c r="CM3" s="262"/>
      <c r="CN3" s="262" t="s">
        <v>8</v>
      </c>
      <c r="CO3" s="262"/>
      <c r="CP3" s="262"/>
      <c r="CQ3" s="262"/>
      <c r="CR3" s="262"/>
      <c r="CS3" s="262" t="s">
        <v>9</v>
      </c>
      <c r="CT3" s="262"/>
      <c r="CU3" s="262"/>
      <c r="CV3" s="270"/>
      <c r="DB3" s="149" t="s">
        <v>2</v>
      </c>
      <c r="DC3" s="150"/>
      <c r="DD3" s="150"/>
      <c r="DE3" s="150"/>
      <c r="DF3" s="151"/>
      <c r="DG3" s="149" t="s">
        <v>3</v>
      </c>
      <c r="DH3" s="150"/>
      <c r="DI3" s="150"/>
      <c r="DJ3" s="151"/>
      <c r="DK3" s="149" t="s">
        <v>4</v>
      </c>
      <c r="DL3" s="150"/>
      <c r="DM3" s="150"/>
      <c r="DN3" s="151"/>
      <c r="DO3" s="149" t="s">
        <v>5</v>
      </c>
      <c r="DP3" s="150"/>
      <c r="DQ3" s="150"/>
      <c r="DR3" s="150"/>
      <c r="DS3" s="151"/>
      <c r="DT3" s="149" t="s">
        <v>6</v>
      </c>
      <c r="DU3" s="150"/>
      <c r="DV3" s="150"/>
      <c r="DW3" s="151"/>
      <c r="DX3" s="149" t="s">
        <v>7</v>
      </c>
      <c r="DY3" s="150"/>
      <c r="DZ3" s="150"/>
      <c r="EA3" s="151"/>
      <c r="EB3" s="149" t="s">
        <v>8</v>
      </c>
      <c r="EC3" s="150"/>
      <c r="ED3" s="150"/>
      <c r="EE3" s="150"/>
      <c r="EF3" s="151"/>
      <c r="EG3" s="149" t="s">
        <v>9</v>
      </c>
      <c r="EH3" s="150"/>
      <c r="EI3" s="150"/>
      <c r="EJ3" s="151"/>
      <c r="EK3" s="149" t="s">
        <v>10</v>
      </c>
      <c r="EL3" s="150"/>
      <c r="EM3" s="150"/>
      <c r="EN3" s="150"/>
      <c r="EO3" s="151"/>
      <c r="EP3" s="149" t="s">
        <v>11</v>
      </c>
      <c r="EQ3" s="150"/>
      <c r="ER3" s="150"/>
      <c r="ES3" s="151"/>
      <c r="ET3" s="149" t="s">
        <v>12</v>
      </c>
      <c r="EU3" s="150"/>
      <c r="EV3" s="150"/>
      <c r="EW3" s="151"/>
      <c r="EX3" s="149" t="s">
        <v>13</v>
      </c>
      <c r="EY3" s="150"/>
      <c r="EZ3" s="150"/>
      <c r="FA3" s="150"/>
      <c r="FB3" s="151"/>
      <c r="FC3" s="146" t="s">
        <v>2</v>
      </c>
      <c r="FD3" s="147"/>
      <c r="FE3" s="147"/>
      <c r="FF3" s="147"/>
      <c r="FG3" s="146" t="s">
        <v>3</v>
      </c>
      <c r="FH3" s="147"/>
      <c r="FI3" s="147"/>
      <c r="FJ3" s="148"/>
      <c r="FK3" s="146" t="s">
        <v>4</v>
      </c>
      <c r="FL3" s="147"/>
      <c r="FM3" s="147"/>
      <c r="FN3" s="147"/>
      <c r="FO3" s="148"/>
      <c r="FP3" s="146" t="s">
        <v>5</v>
      </c>
      <c r="FQ3" s="147"/>
      <c r="FR3" s="147"/>
      <c r="FS3" s="148"/>
      <c r="FT3" s="146" t="s">
        <v>6</v>
      </c>
      <c r="FU3" s="147"/>
      <c r="FV3" s="147"/>
      <c r="FW3" s="148"/>
      <c r="FX3" s="146" t="s">
        <v>7</v>
      </c>
      <c r="FY3" s="147"/>
      <c r="FZ3" s="147"/>
      <c r="GA3" s="147"/>
      <c r="GB3" s="148"/>
      <c r="GC3" s="146" t="s">
        <v>8</v>
      </c>
      <c r="GD3" s="147"/>
      <c r="GE3" s="147"/>
      <c r="GF3" s="148"/>
      <c r="GG3" s="146" t="s">
        <v>9</v>
      </c>
      <c r="GH3" s="147"/>
      <c r="GI3" s="147"/>
      <c r="GJ3" s="148"/>
      <c r="GK3" s="146" t="s">
        <v>10</v>
      </c>
      <c r="GL3" s="147"/>
      <c r="GM3" s="147"/>
      <c r="GN3" s="147"/>
      <c r="GO3" s="148"/>
      <c r="GP3" s="146" t="s">
        <v>11</v>
      </c>
      <c r="GQ3" s="147"/>
      <c r="GR3" s="147"/>
      <c r="GS3" s="148"/>
      <c r="GT3" s="146" t="s">
        <v>12</v>
      </c>
      <c r="GU3" s="147"/>
      <c r="GV3" s="147"/>
      <c r="GW3" s="148"/>
      <c r="GX3" s="146" t="s">
        <v>13</v>
      </c>
      <c r="GY3" s="147"/>
      <c r="GZ3" s="147"/>
      <c r="HA3" s="147"/>
      <c r="HB3" s="148"/>
      <c r="HC3" s="149" t="s">
        <v>2</v>
      </c>
      <c r="HD3" s="150"/>
      <c r="HE3" s="150"/>
      <c r="HF3" s="151"/>
      <c r="HG3" s="149" t="s">
        <v>3</v>
      </c>
      <c r="HH3" s="150"/>
      <c r="HI3" s="150"/>
      <c r="HJ3" s="151"/>
      <c r="HK3" s="149" t="s">
        <v>4</v>
      </c>
      <c r="HL3" s="150"/>
      <c r="HM3" s="150"/>
      <c r="HN3" s="150"/>
      <c r="HO3" s="151"/>
      <c r="HP3" s="149" t="s">
        <v>5</v>
      </c>
      <c r="HQ3" s="150"/>
      <c r="HR3" s="150"/>
      <c r="HS3" s="151"/>
      <c r="HT3" s="149" t="s">
        <v>6</v>
      </c>
      <c r="HU3" s="150"/>
      <c r="HV3" s="150"/>
      <c r="HW3" s="151"/>
      <c r="HX3" s="149" t="s">
        <v>7</v>
      </c>
      <c r="HY3" s="150"/>
      <c r="HZ3" s="150"/>
      <c r="IA3" s="150"/>
      <c r="IB3" s="151"/>
      <c r="IC3" s="149" t="s">
        <v>8</v>
      </c>
      <c r="ID3" s="150"/>
      <c r="IE3" s="150"/>
      <c r="IF3" s="151"/>
      <c r="IG3" s="149" t="s">
        <v>9</v>
      </c>
      <c r="IH3" s="150"/>
      <c r="II3" s="150"/>
      <c r="IJ3" s="150"/>
      <c r="IK3" s="151"/>
      <c r="IL3" s="149" t="s">
        <v>10</v>
      </c>
      <c r="IM3" s="150"/>
      <c r="IN3" s="150"/>
      <c r="IO3" s="151"/>
      <c r="IP3" s="149" t="s">
        <v>11</v>
      </c>
      <c r="IQ3" s="150"/>
      <c r="IR3" s="150"/>
      <c r="IS3" s="151"/>
      <c r="IT3" s="152" t="s">
        <v>12</v>
      </c>
      <c r="IU3" s="153"/>
      <c r="IV3" s="153"/>
      <c r="IW3" s="153"/>
      <c r="IX3" s="154"/>
      <c r="IY3" s="152" t="s">
        <v>13</v>
      </c>
      <c r="IZ3" s="153"/>
      <c r="JA3" s="153"/>
      <c r="JB3" s="154"/>
      <c r="JC3" s="146" t="s">
        <v>2</v>
      </c>
      <c r="JD3" s="147"/>
      <c r="JE3" s="147"/>
      <c r="JF3" s="148"/>
      <c r="JG3" s="146" t="s">
        <v>3</v>
      </c>
      <c r="JH3" s="147"/>
      <c r="JI3" s="147"/>
      <c r="JJ3" s="148"/>
      <c r="JK3" s="145" t="s">
        <v>4</v>
      </c>
      <c r="JL3" s="155"/>
      <c r="JM3" s="155"/>
      <c r="JN3" s="155"/>
      <c r="JO3" s="156"/>
      <c r="JP3" s="157" t="s">
        <v>5</v>
      </c>
      <c r="JQ3" s="155"/>
      <c r="JR3" s="155"/>
      <c r="JS3" s="156"/>
      <c r="JT3" s="146" t="s">
        <v>6</v>
      </c>
      <c r="JU3" s="147"/>
      <c r="JV3" s="147"/>
      <c r="JW3" s="147"/>
      <c r="JX3" s="148"/>
      <c r="JY3" s="146" t="s">
        <v>7</v>
      </c>
      <c r="JZ3" s="147"/>
      <c r="KA3" s="147"/>
      <c r="KB3" s="148"/>
      <c r="KC3" s="146" t="s">
        <v>8</v>
      </c>
      <c r="KD3" s="147"/>
      <c r="KE3" s="147"/>
      <c r="KF3" s="148"/>
      <c r="KG3" s="146" t="s">
        <v>9</v>
      </c>
      <c r="KH3" s="147"/>
      <c r="KI3" s="147"/>
      <c r="KJ3" s="147"/>
      <c r="KK3" s="148"/>
      <c r="KL3" s="146" t="s">
        <v>10</v>
      </c>
      <c r="KM3" s="147"/>
      <c r="KN3" s="147"/>
      <c r="KO3" s="148"/>
      <c r="KP3" s="146" t="s">
        <v>11</v>
      </c>
      <c r="KQ3" s="147"/>
      <c r="KR3" s="147"/>
      <c r="KS3" s="148"/>
      <c r="KT3" s="146" t="s">
        <v>12</v>
      </c>
      <c r="KU3" s="147"/>
      <c r="KV3" s="147"/>
      <c r="KW3" s="147"/>
      <c r="KX3" s="148"/>
      <c r="KY3" s="146" t="s">
        <v>13</v>
      </c>
      <c r="KZ3" s="147"/>
      <c r="LA3" s="147"/>
      <c r="LB3" s="148"/>
    </row>
    <row r="4" spans="1:314" s="175" customFormat="1" ht="17" customHeight="1" x14ac:dyDescent="0.15">
      <c r="A4" s="172"/>
      <c r="B4" s="172"/>
      <c r="C4" s="172"/>
      <c r="D4" s="172"/>
      <c r="E4" s="172"/>
      <c r="F4" s="172"/>
      <c r="G4" s="172"/>
      <c r="H4" s="172"/>
      <c r="I4" s="172"/>
      <c r="J4" s="172"/>
      <c r="K4" s="172"/>
      <c r="L4" s="172"/>
      <c r="M4" s="172"/>
      <c r="N4" s="172"/>
      <c r="O4" s="172"/>
      <c r="P4" s="172"/>
      <c r="Q4" s="172"/>
      <c r="R4" s="172"/>
      <c r="S4" s="172"/>
      <c r="T4" s="172"/>
      <c r="U4" s="172"/>
      <c r="V4" s="172"/>
      <c r="W4" s="172"/>
      <c r="AA4" s="263">
        <v>44655</v>
      </c>
      <c r="AB4" s="263">
        <v>44662</v>
      </c>
      <c r="AC4" s="263">
        <v>44669</v>
      </c>
      <c r="AD4" s="263">
        <v>44676</v>
      </c>
      <c r="AE4" s="263">
        <v>44683</v>
      </c>
      <c r="AF4" s="263">
        <v>44690</v>
      </c>
      <c r="AG4" s="263">
        <v>44697</v>
      </c>
      <c r="AH4" s="263">
        <v>44704</v>
      </c>
      <c r="AI4" s="263">
        <v>44711</v>
      </c>
      <c r="AJ4" s="263">
        <v>44718</v>
      </c>
      <c r="AK4" s="263">
        <v>44725</v>
      </c>
      <c r="AL4" s="263">
        <v>44732</v>
      </c>
      <c r="AM4" s="263">
        <v>44739</v>
      </c>
      <c r="AN4" s="263">
        <v>44746</v>
      </c>
      <c r="AO4" s="263">
        <v>44753</v>
      </c>
      <c r="AP4" s="263">
        <v>44760</v>
      </c>
      <c r="AQ4" s="263">
        <v>44767</v>
      </c>
      <c r="AR4" s="263">
        <v>44774</v>
      </c>
      <c r="AS4" s="263">
        <v>44781</v>
      </c>
      <c r="AT4" s="263">
        <v>44788</v>
      </c>
      <c r="AU4" s="263">
        <v>44795</v>
      </c>
      <c r="AV4" s="263">
        <v>44802</v>
      </c>
      <c r="AW4" s="263">
        <v>44809</v>
      </c>
      <c r="AX4" s="263">
        <v>44816</v>
      </c>
      <c r="AY4" s="263">
        <v>44823</v>
      </c>
      <c r="AZ4" s="263">
        <v>44830</v>
      </c>
      <c r="BA4" s="263">
        <v>44837</v>
      </c>
      <c r="BB4" s="263">
        <v>44844</v>
      </c>
      <c r="BC4" s="263">
        <v>44851</v>
      </c>
      <c r="BD4" s="263">
        <v>44858</v>
      </c>
      <c r="BE4" s="263">
        <v>44865</v>
      </c>
      <c r="BF4" s="263">
        <v>44872</v>
      </c>
      <c r="BG4" s="263">
        <v>44879</v>
      </c>
      <c r="BH4" s="263">
        <v>44886</v>
      </c>
      <c r="BI4" s="263">
        <v>44893</v>
      </c>
      <c r="BJ4" s="263">
        <v>44900</v>
      </c>
      <c r="BK4" s="263">
        <v>44907</v>
      </c>
      <c r="BL4" s="263">
        <v>44914</v>
      </c>
      <c r="BM4" s="263">
        <v>44921</v>
      </c>
      <c r="BN4" s="263">
        <v>44928</v>
      </c>
      <c r="BO4" s="263">
        <v>44935</v>
      </c>
      <c r="BP4" s="263">
        <v>44942</v>
      </c>
      <c r="BQ4" s="263">
        <v>44949</v>
      </c>
      <c r="BR4" s="263">
        <v>44956</v>
      </c>
      <c r="BS4" s="263">
        <v>44963</v>
      </c>
      <c r="BT4" s="263">
        <v>44970</v>
      </c>
      <c r="BU4" s="263">
        <v>44977</v>
      </c>
      <c r="BV4" s="263">
        <v>44984</v>
      </c>
      <c r="BW4" s="263">
        <v>44991</v>
      </c>
      <c r="BX4" s="263">
        <v>44998</v>
      </c>
      <c r="BY4" s="263">
        <v>45005</v>
      </c>
      <c r="BZ4" s="263">
        <v>45012</v>
      </c>
      <c r="CA4" s="263">
        <v>45019</v>
      </c>
      <c r="CB4" s="263">
        <v>45026</v>
      </c>
      <c r="CC4" s="263">
        <v>45033</v>
      </c>
      <c r="CD4" s="263">
        <v>45040</v>
      </c>
      <c r="CE4" s="263">
        <v>45047</v>
      </c>
      <c r="CF4" s="263">
        <v>45054</v>
      </c>
      <c r="CG4" s="263">
        <v>45061</v>
      </c>
      <c r="CH4" s="263">
        <v>45068</v>
      </c>
      <c r="CI4" s="263">
        <v>45075</v>
      </c>
      <c r="CJ4" s="263">
        <v>45082</v>
      </c>
      <c r="CK4" s="263">
        <v>45089</v>
      </c>
      <c r="CL4" s="263">
        <v>45096</v>
      </c>
      <c r="CM4" s="263">
        <v>45103</v>
      </c>
      <c r="CN4" s="263">
        <v>45110</v>
      </c>
      <c r="CO4" s="263">
        <v>45117</v>
      </c>
      <c r="CP4" s="263">
        <v>45124</v>
      </c>
      <c r="CQ4" s="263">
        <v>45131</v>
      </c>
      <c r="CR4" s="263">
        <v>45138</v>
      </c>
      <c r="CS4" s="263">
        <v>45145</v>
      </c>
      <c r="CT4" s="263">
        <v>45152</v>
      </c>
      <c r="CU4" s="263">
        <v>45159</v>
      </c>
      <c r="CV4" s="263">
        <v>45166</v>
      </c>
      <c r="DB4" s="158">
        <v>45292</v>
      </c>
      <c r="DC4" s="158">
        <v>45299</v>
      </c>
      <c r="DD4" s="158">
        <v>45306</v>
      </c>
      <c r="DE4" s="158">
        <v>45313</v>
      </c>
      <c r="DF4" s="158">
        <v>45320</v>
      </c>
      <c r="DG4" s="158">
        <v>45327</v>
      </c>
      <c r="DH4" s="158">
        <v>45334</v>
      </c>
      <c r="DI4" s="158">
        <v>45341</v>
      </c>
      <c r="DJ4" s="158">
        <v>45348</v>
      </c>
      <c r="DK4" s="158">
        <v>45355</v>
      </c>
      <c r="DL4" s="158">
        <v>45362</v>
      </c>
      <c r="DM4" s="158">
        <v>45369</v>
      </c>
      <c r="DN4" s="158">
        <v>45376</v>
      </c>
      <c r="DO4" s="158">
        <v>45383</v>
      </c>
      <c r="DP4" s="158">
        <v>45390</v>
      </c>
      <c r="DQ4" s="158">
        <v>45397</v>
      </c>
      <c r="DR4" s="158">
        <v>45404</v>
      </c>
      <c r="DS4" s="158">
        <v>45411</v>
      </c>
      <c r="DT4" s="158">
        <v>45418</v>
      </c>
      <c r="DU4" s="158">
        <v>45425</v>
      </c>
      <c r="DV4" s="158">
        <v>45432</v>
      </c>
      <c r="DW4" s="158">
        <v>45439</v>
      </c>
      <c r="DX4" s="158">
        <v>45446</v>
      </c>
      <c r="DY4" s="158">
        <v>45453</v>
      </c>
      <c r="DZ4" s="158">
        <v>45460</v>
      </c>
      <c r="EA4" s="158">
        <v>45467</v>
      </c>
      <c r="EB4" s="158">
        <v>45474</v>
      </c>
      <c r="EC4" s="158">
        <v>45481</v>
      </c>
      <c r="ED4" s="158">
        <v>45488</v>
      </c>
      <c r="EE4" s="158">
        <v>45495</v>
      </c>
      <c r="EF4" s="158">
        <v>45502</v>
      </c>
      <c r="EG4" s="158">
        <v>45509</v>
      </c>
      <c r="EH4" s="158">
        <v>45516</v>
      </c>
      <c r="EI4" s="158">
        <v>45523</v>
      </c>
      <c r="EJ4" s="158">
        <v>45530</v>
      </c>
      <c r="EK4" s="158">
        <v>45537</v>
      </c>
      <c r="EL4" s="158">
        <v>45544</v>
      </c>
      <c r="EM4" s="158">
        <v>45551</v>
      </c>
      <c r="EN4" s="158">
        <v>45558</v>
      </c>
      <c r="EO4" s="158">
        <v>45565</v>
      </c>
      <c r="EP4" s="158">
        <v>45572</v>
      </c>
      <c r="EQ4" s="158">
        <v>45579</v>
      </c>
      <c r="ER4" s="158">
        <v>45586</v>
      </c>
      <c r="ES4" s="158">
        <v>45593</v>
      </c>
      <c r="ET4" s="158">
        <v>45600</v>
      </c>
      <c r="EU4" s="158">
        <v>45607</v>
      </c>
      <c r="EV4" s="158">
        <v>45614</v>
      </c>
      <c r="EW4" s="158">
        <v>45621</v>
      </c>
      <c r="EX4" s="158">
        <v>45628</v>
      </c>
      <c r="EY4" s="158">
        <v>45635</v>
      </c>
      <c r="EZ4" s="158">
        <v>45642</v>
      </c>
      <c r="FA4" s="158">
        <v>45649</v>
      </c>
      <c r="FB4" s="158">
        <v>45656</v>
      </c>
      <c r="FC4" s="158">
        <v>45663</v>
      </c>
      <c r="FD4" s="158">
        <v>45670</v>
      </c>
      <c r="FE4" s="158">
        <v>45677</v>
      </c>
      <c r="FF4" s="158">
        <v>45684</v>
      </c>
      <c r="FG4" s="158">
        <v>45691</v>
      </c>
      <c r="FH4" s="158">
        <v>45698</v>
      </c>
      <c r="FI4" s="158">
        <v>45705</v>
      </c>
      <c r="FJ4" s="158">
        <v>45712</v>
      </c>
      <c r="FK4" s="158">
        <v>45719</v>
      </c>
      <c r="FL4" s="158">
        <v>45726</v>
      </c>
      <c r="FM4" s="158">
        <v>45733</v>
      </c>
      <c r="FN4" s="158">
        <v>45740</v>
      </c>
      <c r="FO4" s="158">
        <v>45747</v>
      </c>
      <c r="FP4" s="158">
        <v>45754</v>
      </c>
      <c r="FQ4" s="158">
        <v>45761</v>
      </c>
      <c r="FR4" s="158">
        <v>45768</v>
      </c>
      <c r="FS4" s="158">
        <v>45775</v>
      </c>
      <c r="FT4" s="158">
        <v>45782</v>
      </c>
      <c r="FU4" s="158">
        <v>45789</v>
      </c>
      <c r="FV4" s="158">
        <v>45796</v>
      </c>
      <c r="FW4" s="158">
        <v>45803</v>
      </c>
      <c r="FX4" s="158">
        <v>45810</v>
      </c>
      <c r="FY4" s="158">
        <v>45817</v>
      </c>
      <c r="FZ4" s="158">
        <v>45824</v>
      </c>
      <c r="GA4" s="158">
        <v>45831</v>
      </c>
      <c r="GB4" s="158">
        <v>45838</v>
      </c>
      <c r="GC4" s="158">
        <v>45845</v>
      </c>
      <c r="GD4" s="158">
        <v>45852</v>
      </c>
      <c r="GE4" s="158">
        <v>45859</v>
      </c>
      <c r="GF4" s="158">
        <v>45866</v>
      </c>
      <c r="GG4" s="158">
        <v>45873</v>
      </c>
      <c r="GH4" s="158">
        <v>45880</v>
      </c>
      <c r="GI4" s="158">
        <v>45887</v>
      </c>
      <c r="GJ4" s="158">
        <v>45894</v>
      </c>
      <c r="GK4" s="158">
        <v>45901</v>
      </c>
      <c r="GL4" s="158">
        <v>45908</v>
      </c>
      <c r="GM4" s="158">
        <v>45915</v>
      </c>
      <c r="GN4" s="158">
        <v>45922</v>
      </c>
      <c r="GO4" s="158">
        <v>45929</v>
      </c>
      <c r="GP4" s="158">
        <v>45936</v>
      </c>
      <c r="GQ4" s="158">
        <v>45943</v>
      </c>
      <c r="GR4" s="158">
        <v>45950</v>
      </c>
      <c r="GS4" s="158">
        <v>45957</v>
      </c>
      <c r="GT4" s="158">
        <v>45964</v>
      </c>
      <c r="GU4" s="158">
        <v>45971</v>
      </c>
      <c r="GV4" s="158">
        <v>45978</v>
      </c>
      <c r="GW4" s="158">
        <v>45985</v>
      </c>
      <c r="GX4" s="158">
        <v>45992</v>
      </c>
      <c r="GY4" s="158">
        <v>45999</v>
      </c>
      <c r="GZ4" s="158">
        <v>46006</v>
      </c>
      <c r="HA4" s="158">
        <v>46013</v>
      </c>
      <c r="HB4" s="158">
        <v>46020</v>
      </c>
      <c r="HC4" s="158">
        <v>46027</v>
      </c>
      <c r="HD4" s="158">
        <v>46034</v>
      </c>
      <c r="HE4" s="158">
        <v>46041</v>
      </c>
      <c r="HF4" s="158">
        <v>46048</v>
      </c>
      <c r="HG4" s="158">
        <v>46055</v>
      </c>
      <c r="HH4" s="158">
        <v>46062</v>
      </c>
      <c r="HI4" s="158">
        <v>46069</v>
      </c>
      <c r="HJ4" s="158">
        <v>46076</v>
      </c>
      <c r="HK4" s="158">
        <v>46083</v>
      </c>
      <c r="HL4" s="158">
        <v>46090</v>
      </c>
      <c r="HM4" s="158">
        <v>46097</v>
      </c>
      <c r="HN4" s="158">
        <v>46104</v>
      </c>
      <c r="HO4" s="158">
        <v>46111</v>
      </c>
      <c r="HP4" s="158">
        <v>46118</v>
      </c>
      <c r="HQ4" s="158">
        <v>46125</v>
      </c>
      <c r="HR4" s="158">
        <v>46132</v>
      </c>
      <c r="HS4" s="158">
        <v>46139</v>
      </c>
      <c r="HT4" s="158">
        <v>46146</v>
      </c>
      <c r="HU4" s="158">
        <v>46153</v>
      </c>
      <c r="HV4" s="158">
        <v>46160</v>
      </c>
      <c r="HW4" s="158">
        <v>46167</v>
      </c>
      <c r="HX4" s="158">
        <v>46174</v>
      </c>
      <c r="HY4" s="158">
        <v>46181</v>
      </c>
      <c r="HZ4" s="158">
        <v>46188</v>
      </c>
      <c r="IA4" s="158">
        <v>46195</v>
      </c>
      <c r="IB4" s="158">
        <v>46202</v>
      </c>
      <c r="IC4" s="158">
        <v>46209</v>
      </c>
      <c r="ID4" s="158">
        <v>46216</v>
      </c>
      <c r="IE4" s="158">
        <v>46223</v>
      </c>
      <c r="IF4" s="158">
        <v>46230</v>
      </c>
      <c r="IG4" s="158">
        <v>46237</v>
      </c>
      <c r="IH4" s="158">
        <v>46244</v>
      </c>
      <c r="II4" s="158">
        <v>46251</v>
      </c>
      <c r="IJ4" s="158">
        <v>46258</v>
      </c>
      <c r="IK4" s="158">
        <v>46265</v>
      </c>
      <c r="IL4" s="158">
        <v>46272</v>
      </c>
      <c r="IM4" s="158">
        <v>46279</v>
      </c>
      <c r="IN4" s="158">
        <v>46286</v>
      </c>
      <c r="IO4" s="158">
        <v>46293</v>
      </c>
      <c r="IP4" s="158">
        <v>46300</v>
      </c>
      <c r="IQ4" s="158">
        <v>46307</v>
      </c>
      <c r="IR4" s="158">
        <v>46314</v>
      </c>
      <c r="IS4" s="158">
        <v>46321</v>
      </c>
      <c r="IT4" s="158">
        <v>46328</v>
      </c>
      <c r="IU4" s="158">
        <v>46335</v>
      </c>
      <c r="IV4" s="158">
        <v>46342</v>
      </c>
      <c r="IW4" s="158">
        <v>46349</v>
      </c>
      <c r="IX4" s="158">
        <v>46356</v>
      </c>
      <c r="IY4" s="158">
        <v>46363</v>
      </c>
      <c r="IZ4" s="158">
        <v>46370</v>
      </c>
      <c r="JA4" s="158">
        <v>46377</v>
      </c>
      <c r="JB4" s="158">
        <v>46384</v>
      </c>
      <c r="JC4" s="158">
        <v>46391</v>
      </c>
      <c r="JD4" s="158">
        <v>46398</v>
      </c>
      <c r="JE4" s="158">
        <v>46405</v>
      </c>
      <c r="JF4" s="158">
        <v>46412</v>
      </c>
      <c r="JG4" s="158">
        <v>46419</v>
      </c>
      <c r="JH4" s="158">
        <v>46426</v>
      </c>
      <c r="JI4" s="158">
        <v>46433</v>
      </c>
      <c r="JJ4" s="158">
        <v>46440</v>
      </c>
      <c r="JK4" s="158">
        <v>46447</v>
      </c>
      <c r="JL4" s="158">
        <v>46454</v>
      </c>
      <c r="JM4" s="158">
        <v>46461</v>
      </c>
      <c r="JN4" s="158">
        <v>46468</v>
      </c>
      <c r="JO4" s="158">
        <v>46475</v>
      </c>
      <c r="JP4" s="158">
        <v>46482</v>
      </c>
      <c r="JQ4" s="158">
        <v>46489</v>
      </c>
      <c r="JR4" s="158">
        <v>46496</v>
      </c>
      <c r="JS4" s="158">
        <v>46503</v>
      </c>
      <c r="JT4" s="158">
        <v>46510</v>
      </c>
      <c r="JU4" s="158">
        <v>46517</v>
      </c>
      <c r="JV4" s="158">
        <v>46524</v>
      </c>
      <c r="JW4" s="158">
        <v>46531</v>
      </c>
      <c r="JX4" s="158">
        <v>46538</v>
      </c>
      <c r="JY4" s="158">
        <v>46545</v>
      </c>
      <c r="JZ4" s="158">
        <v>46552</v>
      </c>
      <c r="KA4" s="158">
        <v>46559</v>
      </c>
      <c r="KB4" s="158">
        <v>46566</v>
      </c>
      <c r="KC4" s="158">
        <v>46573</v>
      </c>
      <c r="KD4" s="158">
        <v>46580</v>
      </c>
      <c r="KE4" s="158">
        <v>46587</v>
      </c>
      <c r="KF4" s="158">
        <v>46594</v>
      </c>
      <c r="KG4" s="158">
        <v>46601</v>
      </c>
      <c r="KH4" s="158">
        <v>46608</v>
      </c>
      <c r="KI4" s="158">
        <v>46615</v>
      </c>
      <c r="KJ4" s="158">
        <v>46622</v>
      </c>
      <c r="KK4" s="158">
        <v>46629</v>
      </c>
      <c r="KL4" s="158">
        <v>46636</v>
      </c>
      <c r="KM4" s="158">
        <v>46643</v>
      </c>
      <c r="KN4" s="158">
        <v>46650</v>
      </c>
      <c r="KO4" s="158">
        <v>46657</v>
      </c>
      <c r="KP4" s="158">
        <v>46664</v>
      </c>
      <c r="KQ4" s="158">
        <v>46671</v>
      </c>
      <c r="KR4" s="158">
        <v>46678</v>
      </c>
      <c r="KS4" s="158">
        <v>46685</v>
      </c>
      <c r="KT4" s="158">
        <v>46692</v>
      </c>
      <c r="KU4" s="158">
        <v>46699</v>
      </c>
      <c r="KV4" s="158">
        <v>46706</v>
      </c>
      <c r="KW4" s="158">
        <v>46713</v>
      </c>
      <c r="KX4" s="158">
        <v>46720</v>
      </c>
      <c r="KY4" s="158">
        <v>46727</v>
      </c>
      <c r="KZ4" s="158">
        <v>46734</v>
      </c>
      <c r="LA4" s="158">
        <v>46741</v>
      </c>
      <c r="LB4" s="158">
        <v>46748</v>
      </c>
    </row>
    <row r="5" spans="1:314" s="175" customFormat="1" ht="17" customHeight="1" x14ac:dyDescent="0.15">
      <c r="A5" s="172"/>
      <c r="B5" s="172"/>
      <c r="C5" s="172"/>
      <c r="D5" s="172"/>
      <c r="E5" s="172"/>
      <c r="F5" s="172"/>
      <c r="G5" s="172"/>
      <c r="H5" s="172"/>
      <c r="I5" s="172"/>
      <c r="J5" s="172"/>
      <c r="K5" s="172"/>
      <c r="L5" s="172"/>
      <c r="M5" s="172"/>
      <c r="N5" s="172"/>
      <c r="O5" s="172"/>
      <c r="P5" s="172"/>
      <c r="Q5" s="172"/>
      <c r="R5" s="172"/>
      <c r="S5" s="172"/>
      <c r="T5" s="172"/>
      <c r="U5" s="172"/>
      <c r="V5" s="172"/>
      <c r="W5" s="172"/>
      <c r="X5" s="172"/>
      <c r="Y5" s="172"/>
      <c r="Z5" s="172"/>
      <c r="AA5" s="172"/>
      <c r="AB5" s="176"/>
      <c r="AC5" s="176"/>
      <c r="AD5" s="176"/>
      <c r="AE5" s="176"/>
      <c r="AF5" s="176"/>
      <c r="AG5" s="176"/>
      <c r="AH5" s="176"/>
      <c r="AI5" s="176"/>
      <c r="AJ5" s="176"/>
      <c r="AK5" s="176"/>
      <c r="AL5" s="176"/>
      <c r="AM5" s="176"/>
      <c r="AN5" s="176"/>
      <c r="AO5" s="176"/>
      <c r="AP5" s="176"/>
      <c r="AQ5" s="176"/>
      <c r="AR5" s="176"/>
      <c r="AS5" s="176"/>
      <c r="AT5" s="176"/>
      <c r="AU5" s="176"/>
      <c r="AV5" s="176"/>
      <c r="AW5" s="176"/>
      <c r="AX5" s="176"/>
      <c r="AY5" s="176"/>
      <c r="AZ5" s="176"/>
      <c r="BA5" s="176"/>
      <c r="BB5" s="176"/>
      <c r="BC5" s="176"/>
      <c r="BD5" s="176"/>
      <c r="BE5" s="176"/>
      <c r="BF5" s="176"/>
      <c r="BG5" s="176"/>
      <c r="BH5" s="176"/>
      <c r="BI5" s="176"/>
      <c r="BJ5" s="176"/>
      <c r="BK5" s="176"/>
      <c r="BL5" s="176"/>
      <c r="BM5" s="176"/>
      <c r="BN5" s="176"/>
      <c r="BO5" s="176"/>
      <c r="BP5" s="176"/>
      <c r="BQ5" s="176"/>
      <c r="BR5" s="176"/>
      <c r="BS5" s="176"/>
      <c r="BT5" s="176"/>
      <c r="BU5" s="176"/>
      <c r="BV5" s="176"/>
      <c r="BW5" s="176"/>
      <c r="BX5" s="176"/>
      <c r="BY5" s="176"/>
      <c r="BZ5" s="176"/>
      <c r="CA5" s="176"/>
      <c r="CB5" s="176"/>
      <c r="CC5" s="176"/>
      <c r="CD5" s="176"/>
      <c r="CE5" s="176"/>
      <c r="CF5" s="176"/>
      <c r="CG5" s="176"/>
      <c r="CH5" s="176"/>
      <c r="CI5" s="176"/>
      <c r="CJ5" s="176"/>
      <c r="CK5" s="176"/>
      <c r="CL5" s="176"/>
      <c r="CM5" s="176"/>
      <c r="CN5" s="176"/>
      <c r="CO5" s="176"/>
      <c r="CP5" s="176"/>
      <c r="CQ5" s="176"/>
      <c r="CR5" s="176"/>
      <c r="CS5" s="176"/>
      <c r="CT5" s="176"/>
      <c r="CU5" s="176"/>
      <c r="CV5" s="176"/>
      <c r="CW5" s="176"/>
      <c r="CX5" s="176"/>
      <c r="CY5" s="176"/>
      <c r="CZ5" s="176"/>
      <c r="DA5" s="176"/>
      <c r="DB5" s="176"/>
      <c r="DC5" s="176"/>
      <c r="DD5" s="176"/>
      <c r="DE5" s="176"/>
      <c r="DF5" s="176"/>
      <c r="DG5" s="176"/>
      <c r="DH5" s="176"/>
      <c r="DI5" s="176"/>
      <c r="DJ5" s="176"/>
      <c r="DK5" s="176"/>
      <c r="DL5" s="176"/>
      <c r="DM5" s="176"/>
      <c r="DN5" s="176"/>
      <c r="DO5" s="176"/>
      <c r="DP5" s="176"/>
      <c r="DQ5" s="176"/>
      <c r="DR5" s="176"/>
      <c r="DS5" s="176"/>
      <c r="DT5" s="176"/>
      <c r="DU5" s="176"/>
      <c r="DV5" s="176"/>
      <c r="DW5" s="176"/>
      <c r="DX5" s="176"/>
      <c r="DY5" s="176"/>
      <c r="DZ5" s="176"/>
      <c r="EA5" s="176"/>
      <c r="EB5" s="176"/>
      <c r="EC5" s="176"/>
      <c r="ED5" s="176"/>
      <c r="EE5" s="176"/>
      <c r="EF5" s="176"/>
      <c r="EG5" s="176"/>
      <c r="EH5" s="176"/>
      <c r="EI5" s="176"/>
      <c r="EJ5" s="176"/>
      <c r="EK5" s="176"/>
      <c r="EL5" s="176"/>
      <c r="EM5" s="176"/>
      <c r="EN5" s="176"/>
      <c r="EO5" s="176"/>
      <c r="EP5" s="176"/>
      <c r="EQ5" s="176"/>
      <c r="ER5" s="176"/>
      <c r="ES5" s="176"/>
      <c r="ET5" s="176"/>
      <c r="EU5" s="176"/>
      <c r="EV5" s="176"/>
      <c r="EW5" s="176"/>
      <c r="EX5" s="176"/>
      <c r="EY5" s="176"/>
      <c r="EZ5" s="176"/>
      <c r="FA5" s="176"/>
      <c r="FB5" s="176"/>
      <c r="FC5" s="176"/>
      <c r="FD5" s="176"/>
      <c r="FE5" s="176"/>
      <c r="FF5" s="176"/>
      <c r="FG5" s="176"/>
      <c r="FH5" s="176"/>
      <c r="FI5" s="176"/>
      <c r="FJ5" s="176"/>
      <c r="FK5" s="176"/>
      <c r="FL5" s="176"/>
      <c r="FM5" s="176"/>
      <c r="FN5" s="176"/>
      <c r="FO5" s="176"/>
      <c r="FP5" s="176"/>
      <c r="FQ5" s="176"/>
      <c r="FR5" s="176"/>
      <c r="FS5" s="176"/>
      <c r="FT5" s="176"/>
      <c r="FU5" s="176"/>
      <c r="FV5" s="176"/>
      <c r="FW5" s="176"/>
      <c r="FX5" s="176"/>
      <c r="FY5" s="176"/>
      <c r="FZ5" s="176"/>
      <c r="GA5" s="176"/>
      <c r="GB5" s="176"/>
      <c r="GC5" s="176"/>
      <c r="GD5" s="176"/>
      <c r="GE5" s="176"/>
      <c r="GF5" s="176"/>
      <c r="GG5" s="176"/>
      <c r="GH5" s="176"/>
      <c r="GI5" s="176"/>
      <c r="GJ5" s="176"/>
      <c r="GK5" s="176"/>
      <c r="GL5" s="176"/>
      <c r="GM5" s="176"/>
      <c r="GN5" s="176"/>
      <c r="GO5" s="176"/>
      <c r="GP5" s="176"/>
      <c r="GQ5" s="176"/>
      <c r="GR5" s="176"/>
      <c r="GS5" s="176"/>
      <c r="GT5" s="176"/>
      <c r="GU5" s="176"/>
      <c r="GV5" s="176"/>
      <c r="GW5" s="176"/>
      <c r="GX5" s="176"/>
      <c r="GY5" s="176"/>
      <c r="GZ5" s="176"/>
      <c r="HA5" s="176"/>
      <c r="HB5" s="176"/>
      <c r="HC5" s="176"/>
      <c r="HD5" s="176"/>
      <c r="HE5" s="176"/>
      <c r="HF5" s="176"/>
      <c r="HG5" s="176"/>
      <c r="HH5" s="176"/>
      <c r="HI5" s="176"/>
      <c r="HJ5" s="176"/>
      <c r="HK5" s="176"/>
      <c r="HL5" s="176"/>
      <c r="HM5" s="176"/>
      <c r="HN5" s="176"/>
      <c r="HO5" s="176"/>
      <c r="HP5" s="176"/>
      <c r="HQ5" s="176"/>
      <c r="HR5" s="176"/>
      <c r="HS5" s="176"/>
      <c r="HT5" s="176"/>
      <c r="HU5" s="176"/>
      <c r="HV5" s="176"/>
      <c r="HW5" s="176"/>
      <c r="HX5" s="176"/>
      <c r="HY5" s="176"/>
      <c r="HZ5" s="176"/>
      <c r="IA5" s="172"/>
      <c r="IB5" s="172"/>
      <c r="IC5" s="172"/>
      <c r="ID5" s="172"/>
      <c r="IE5" s="172"/>
      <c r="IF5" s="172"/>
    </row>
    <row r="6" spans="1:314" s="175" customFormat="1" ht="17" customHeight="1" x14ac:dyDescent="0.15">
      <c r="A6" s="172"/>
      <c r="B6" s="172"/>
      <c r="C6" s="172"/>
      <c r="D6" s="172"/>
      <c r="E6" s="172"/>
      <c r="F6" s="172"/>
      <c r="G6" s="172"/>
      <c r="H6" s="172"/>
      <c r="I6" s="172"/>
      <c r="J6" s="172"/>
      <c r="K6" s="172"/>
      <c r="L6" s="172"/>
      <c r="M6" s="172"/>
      <c r="N6" s="172"/>
      <c r="O6" s="172"/>
      <c r="P6" s="172"/>
      <c r="Q6" s="172"/>
      <c r="R6" s="172"/>
      <c r="S6" s="172"/>
      <c r="T6" s="172"/>
      <c r="U6" s="172"/>
      <c r="V6" s="172"/>
      <c r="W6" s="172"/>
      <c r="X6" s="172"/>
      <c r="Y6" s="172"/>
      <c r="Z6" s="172"/>
      <c r="AA6" s="172"/>
      <c r="AB6" s="176"/>
      <c r="AC6" s="176"/>
      <c r="AD6" s="176"/>
      <c r="AE6" s="176"/>
      <c r="AF6" s="176"/>
      <c r="AG6" s="176"/>
      <c r="AH6" s="176"/>
      <c r="AI6" s="176"/>
      <c r="AJ6" s="176"/>
      <c r="AK6" s="176"/>
      <c r="AL6" s="176"/>
      <c r="AM6" s="176"/>
      <c r="AN6" s="176"/>
      <c r="AO6" s="176"/>
      <c r="AP6" s="176"/>
      <c r="AQ6" s="176"/>
      <c r="AR6" s="176"/>
      <c r="AS6" s="176"/>
      <c r="AT6" s="176"/>
      <c r="AU6" s="176"/>
      <c r="AV6" s="176"/>
      <c r="AW6" s="176"/>
      <c r="AX6" s="176"/>
      <c r="AY6" s="176"/>
      <c r="AZ6" s="176"/>
      <c r="BA6" s="176"/>
      <c r="BB6" s="176"/>
      <c r="BC6" s="176"/>
      <c r="BD6" s="176"/>
      <c r="BE6" s="176"/>
      <c r="BF6" s="176"/>
      <c r="BG6" s="176"/>
      <c r="BH6" s="176"/>
      <c r="BI6" s="176"/>
      <c r="BJ6" s="176"/>
      <c r="BK6" s="176"/>
      <c r="BL6" s="176"/>
      <c r="BM6" s="176"/>
      <c r="BN6" s="176"/>
      <c r="BO6" s="176"/>
      <c r="BP6" s="176"/>
      <c r="BQ6" s="176"/>
      <c r="BR6" s="176"/>
      <c r="BS6" s="176"/>
      <c r="BT6" s="176"/>
      <c r="BU6" s="176"/>
      <c r="BV6" s="176"/>
      <c r="BW6" s="176"/>
      <c r="BX6" s="176"/>
      <c r="BY6" s="176"/>
      <c r="BZ6" s="176"/>
      <c r="CA6" s="176"/>
      <c r="CB6" s="176"/>
      <c r="CC6" s="176"/>
      <c r="CD6" s="176"/>
      <c r="CE6" s="176"/>
      <c r="CF6" s="176"/>
      <c r="CG6" s="176"/>
      <c r="CH6" s="176"/>
      <c r="CI6" s="176"/>
      <c r="CJ6" s="176"/>
      <c r="CK6" s="176"/>
      <c r="CL6" s="176"/>
      <c r="CM6" s="176"/>
      <c r="CN6" s="176"/>
      <c r="CO6" s="176"/>
      <c r="CP6" s="176"/>
      <c r="CQ6" s="176"/>
      <c r="CR6" s="176"/>
      <c r="CS6" s="176"/>
      <c r="CT6" s="176"/>
      <c r="CU6" s="176"/>
      <c r="CV6" s="176"/>
      <c r="CW6" s="176"/>
      <c r="CX6" s="176"/>
      <c r="CY6" s="176"/>
      <c r="CZ6" s="176"/>
      <c r="DA6" s="176"/>
      <c r="DB6" s="176"/>
      <c r="DC6" s="176"/>
      <c r="DD6" s="176"/>
      <c r="DE6" s="176"/>
      <c r="DF6" s="176"/>
      <c r="DG6" s="176"/>
      <c r="DH6" s="176"/>
      <c r="DI6" s="176"/>
      <c r="DJ6" s="176"/>
      <c r="DK6" s="176"/>
      <c r="DL6" s="176"/>
      <c r="DM6" s="176"/>
      <c r="DN6" s="176"/>
      <c r="DO6" s="176"/>
      <c r="DP6" s="176"/>
      <c r="DQ6" s="176"/>
      <c r="DR6" s="176"/>
      <c r="DS6" s="176"/>
      <c r="DT6" s="176"/>
      <c r="DU6" s="176"/>
      <c r="DV6" s="176"/>
      <c r="DW6" s="176"/>
      <c r="DX6" s="176"/>
      <c r="DY6" s="176"/>
      <c r="DZ6" s="176"/>
      <c r="EA6" s="176"/>
      <c r="EB6" s="176"/>
      <c r="EC6" s="176"/>
      <c r="ED6" s="176"/>
      <c r="EE6" s="176"/>
      <c r="EF6" s="176"/>
      <c r="EG6" s="176"/>
      <c r="EH6" s="176"/>
      <c r="EI6" s="176"/>
      <c r="EJ6" s="176"/>
      <c r="EK6" s="176"/>
      <c r="EL6" s="176"/>
      <c r="EM6" s="176"/>
      <c r="EN6" s="176"/>
      <c r="EO6" s="176"/>
      <c r="EP6" s="176"/>
      <c r="EQ6" s="176"/>
      <c r="ER6" s="176"/>
      <c r="ES6" s="176"/>
      <c r="ET6" s="176"/>
      <c r="EU6" s="176"/>
      <c r="EV6" s="176"/>
      <c r="EW6" s="176"/>
      <c r="EX6" s="176"/>
      <c r="EY6" s="176"/>
      <c r="EZ6" s="176"/>
      <c r="FA6" s="176"/>
      <c r="FB6" s="176"/>
      <c r="FC6" s="176"/>
      <c r="FD6" s="176"/>
      <c r="FE6" s="176"/>
      <c r="FF6" s="176"/>
      <c r="FG6" s="176"/>
      <c r="FH6" s="176"/>
      <c r="FI6" s="176"/>
      <c r="FJ6" s="176"/>
      <c r="FK6" s="176"/>
      <c r="FL6" s="176"/>
      <c r="FM6" s="176"/>
      <c r="FN6" s="176"/>
      <c r="FO6" s="176"/>
      <c r="FP6" s="176"/>
      <c r="FQ6" s="176"/>
      <c r="FR6" s="176"/>
      <c r="FS6" s="176"/>
      <c r="FT6" s="176"/>
      <c r="FU6" s="176"/>
      <c r="FV6" s="176"/>
      <c r="FW6" s="176"/>
      <c r="FX6" s="176"/>
      <c r="FY6" s="176"/>
      <c r="FZ6" s="176"/>
      <c r="GA6" s="176"/>
      <c r="GB6" s="176"/>
      <c r="GC6" s="176"/>
      <c r="GD6" s="176"/>
      <c r="GE6" s="176"/>
      <c r="GF6" s="176"/>
      <c r="GG6" s="176"/>
      <c r="GH6" s="176"/>
      <c r="GI6" s="176"/>
      <c r="GJ6" s="176"/>
      <c r="GK6" s="176"/>
      <c r="GL6" s="176"/>
      <c r="GM6" s="176"/>
      <c r="GN6" s="176"/>
      <c r="GO6" s="176"/>
      <c r="GP6" s="176"/>
      <c r="GQ6" s="176"/>
      <c r="GR6" s="176"/>
      <c r="GS6" s="176"/>
      <c r="GT6" s="176"/>
      <c r="GU6" s="176"/>
      <c r="GV6" s="176"/>
      <c r="GW6" s="176"/>
      <c r="GX6" s="176"/>
      <c r="GY6" s="176"/>
      <c r="GZ6" s="176"/>
      <c r="HA6" s="176"/>
      <c r="HB6" s="176"/>
      <c r="HC6" s="176"/>
      <c r="HD6" s="176"/>
      <c r="HE6" s="176"/>
      <c r="HF6" s="176"/>
      <c r="HG6" s="176"/>
      <c r="HH6" s="176"/>
      <c r="HI6" s="176"/>
      <c r="HJ6" s="176"/>
      <c r="HK6" s="176"/>
      <c r="HL6" s="176"/>
      <c r="HM6" s="176"/>
      <c r="HN6" s="176"/>
      <c r="HO6" s="176"/>
      <c r="HP6" s="176"/>
      <c r="HQ6" s="176"/>
      <c r="HR6" s="176"/>
      <c r="HS6" s="176"/>
      <c r="HT6" s="176"/>
      <c r="HU6" s="176"/>
      <c r="HV6" s="176"/>
      <c r="HW6" s="176"/>
      <c r="HX6" s="176"/>
      <c r="HY6" s="176"/>
      <c r="HZ6" s="176"/>
      <c r="IA6" s="172"/>
      <c r="IB6" s="172"/>
      <c r="IC6" s="172"/>
      <c r="ID6" s="172"/>
      <c r="IE6" s="172"/>
      <c r="IF6" s="172"/>
    </row>
    <row r="7" spans="1:314" ht="17" customHeight="1" x14ac:dyDescent="0.15">
      <c r="AS7" s="181" t="s">
        <v>211</v>
      </c>
      <c r="AT7" s="182"/>
      <c r="AU7" s="183"/>
      <c r="AV7" s="181" t="s">
        <v>212</v>
      </c>
      <c r="AW7" s="184"/>
      <c r="AX7" s="184"/>
      <c r="AY7" s="185"/>
      <c r="AZ7" s="182" t="s">
        <v>213</v>
      </c>
      <c r="BA7" s="182"/>
      <c r="BB7" s="184"/>
      <c r="BC7" s="184"/>
      <c r="BD7" s="184"/>
      <c r="BE7" s="184"/>
      <c r="BF7" s="184"/>
      <c r="BG7" s="184"/>
      <c r="BH7" s="184"/>
      <c r="BI7" s="186"/>
      <c r="BJ7" s="186"/>
      <c r="BK7" s="186"/>
      <c r="BL7" s="186"/>
      <c r="BM7" s="186"/>
      <c r="BN7" s="186"/>
      <c r="BO7" s="186"/>
      <c r="BP7" s="186"/>
      <c r="BQ7" s="186"/>
      <c r="BR7" s="186"/>
      <c r="BS7" s="186"/>
      <c r="BT7" s="186"/>
      <c r="BU7" s="186"/>
      <c r="BV7" s="186"/>
      <c r="BW7" s="186"/>
      <c r="BX7" s="186"/>
      <c r="BY7" s="186"/>
      <c r="BZ7" s="186"/>
      <c r="CA7" s="187"/>
      <c r="CB7" s="187"/>
      <c r="CC7" s="188"/>
      <c r="CD7" s="189"/>
      <c r="CE7" s="189"/>
      <c r="CF7" s="189"/>
      <c r="CG7" s="189"/>
      <c r="CH7" s="189"/>
      <c r="CI7" s="189"/>
      <c r="CJ7" s="189"/>
      <c r="CK7" s="189"/>
      <c r="CL7" s="189"/>
      <c r="CM7" s="189"/>
      <c r="CN7" s="189"/>
      <c r="CO7" s="190"/>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c r="DN7" s="191"/>
      <c r="DO7" s="191"/>
      <c r="DP7" s="191"/>
      <c r="DQ7" s="191"/>
      <c r="DR7" s="191"/>
      <c r="DS7" s="191"/>
      <c r="DT7" s="191"/>
      <c r="DU7" s="191"/>
      <c r="DV7" s="191"/>
      <c r="DW7" s="191"/>
      <c r="DX7" s="192"/>
      <c r="DY7" s="192"/>
      <c r="DZ7" s="192"/>
      <c r="EA7" s="192"/>
      <c r="EB7" s="192"/>
      <c r="EC7" s="192"/>
      <c r="ED7" s="192"/>
      <c r="EE7" s="192"/>
      <c r="EF7" s="192"/>
      <c r="EG7" s="192"/>
      <c r="EH7" s="192"/>
      <c r="EI7" s="192"/>
      <c r="EJ7" s="192"/>
      <c r="EK7" s="192"/>
      <c r="EL7" s="192"/>
      <c r="EM7" s="192"/>
      <c r="EN7" s="192"/>
      <c r="EO7" s="192"/>
      <c r="EP7" s="192"/>
      <c r="EQ7" s="192"/>
      <c r="ER7" s="192"/>
      <c r="ES7" s="192"/>
      <c r="ET7" s="192"/>
      <c r="EU7" s="192"/>
      <c r="EV7" s="192"/>
      <c r="EW7" s="192"/>
      <c r="EX7" s="192"/>
      <c r="EY7" s="192"/>
      <c r="EZ7" s="192"/>
      <c r="FA7" s="192"/>
      <c r="FB7" s="192"/>
      <c r="FC7" s="192"/>
      <c r="FD7" s="192"/>
      <c r="FE7" s="192"/>
      <c r="FF7" s="192"/>
      <c r="FG7" s="192"/>
      <c r="FH7" s="192"/>
      <c r="FI7" s="192"/>
      <c r="FJ7" s="192"/>
      <c r="FK7" s="192"/>
      <c r="FL7" s="192"/>
      <c r="FM7" s="192"/>
      <c r="FN7" s="192"/>
      <c r="FO7" s="192"/>
      <c r="FP7" s="192"/>
      <c r="FQ7" s="192"/>
      <c r="FR7" s="192"/>
      <c r="FS7" s="192"/>
      <c r="FT7" s="192"/>
      <c r="FU7" s="192"/>
      <c r="FV7" s="192"/>
      <c r="FW7" s="192"/>
      <c r="FX7" s="192"/>
      <c r="FY7" s="192"/>
      <c r="FZ7" s="192"/>
      <c r="GA7" s="192"/>
      <c r="GB7" s="192"/>
      <c r="GC7" s="192"/>
      <c r="GD7" s="192"/>
      <c r="GE7" s="192"/>
      <c r="GF7" s="192"/>
      <c r="GG7" s="192"/>
      <c r="GH7" s="192"/>
      <c r="GI7" s="192"/>
      <c r="GJ7" s="192"/>
      <c r="GK7" s="192"/>
      <c r="GL7" s="192"/>
      <c r="GM7" s="192"/>
    </row>
    <row r="8" spans="1:314" ht="17" customHeight="1" x14ac:dyDescent="0.15">
      <c r="C8" s="193"/>
      <c r="F8" s="191"/>
      <c r="G8" s="194"/>
      <c r="H8" s="194"/>
      <c r="Z8" s="233"/>
      <c r="AA8" s="234"/>
      <c r="AB8" s="234"/>
      <c r="AC8" s="234"/>
      <c r="AD8" s="234"/>
      <c r="AE8" s="234"/>
      <c r="AF8" s="234"/>
      <c r="AG8" s="234"/>
      <c r="AH8" s="234"/>
      <c r="AI8" s="234"/>
      <c r="AJ8" s="234"/>
      <c r="AK8" s="234"/>
      <c r="AL8" s="234"/>
      <c r="AM8" s="234"/>
      <c r="AN8" s="234"/>
      <c r="AO8" s="234"/>
      <c r="AP8" s="234"/>
      <c r="AQ8" s="235"/>
      <c r="AS8" s="195"/>
      <c r="AU8" s="196">
        <v>14</v>
      </c>
      <c r="AV8" s="197" t="s">
        <v>214</v>
      </c>
      <c r="AY8" s="196"/>
      <c r="AZ8" s="195"/>
      <c r="BP8" s="198"/>
      <c r="BQ8" s="199"/>
      <c r="BR8" s="199"/>
      <c r="BS8" s="200"/>
      <c r="BT8" s="200"/>
      <c r="BU8" s="201"/>
      <c r="BV8" s="201"/>
      <c r="BW8" s="201"/>
      <c r="BX8" s="201"/>
      <c r="BY8" s="201"/>
      <c r="BZ8" s="201"/>
      <c r="CA8" s="202"/>
      <c r="CB8" s="202"/>
      <c r="CC8" s="201"/>
      <c r="CD8" s="203" t="s">
        <v>64</v>
      </c>
      <c r="CE8" s="203" t="s">
        <v>64</v>
      </c>
      <c r="CF8" s="204" t="s">
        <v>59</v>
      </c>
      <c r="CO8" s="196"/>
    </row>
    <row r="9" spans="1:314" ht="17" customHeight="1" x14ac:dyDescent="0.15">
      <c r="C9" s="205"/>
      <c r="Z9" s="236"/>
      <c r="AA9" s="115">
        <v>1</v>
      </c>
      <c r="AB9" s="232" t="s">
        <v>215</v>
      </c>
      <c r="AC9" s="232"/>
      <c r="AQ9" s="237"/>
      <c r="AS9" s="195"/>
      <c r="AU9" s="196">
        <v>8</v>
      </c>
      <c r="AV9" s="197" t="s">
        <v>216</v>
      </c>
      <c r="AY9" s="196"/>
      <c r="AZ9" s="195"/>
      <c r="BU9" s="198"/>
      <c r="BV9" s="199"/>
      <c r="BW9" s="199"/>
      <c r="BX9" s="200"/>
      <c r="BY9" s="200"/>
      <c r="BZ9" s="199"/>
      <c r="CA9" s="199"/>
      <c r="CB9" s="199"/>
      <c r="CC9" s="206" t="s">
        <v>64</v>
      </c>
      <c r="CD9" s="206" t="s">
        <v>64</v>
      </c>
      <c r="CE9" s="206" t="s">
        <v>64</v>
      </c>
      <c r="CO9" s="196"/>
    </row>
    <row r="10" spans="1:314" ht="17" customHeight="1" x14ac:dyDescent="0.15">
      <c r="C10" s="205"/>
      <c r="Z10" s="236"/>
      <c r="AA10" s="217">
        <v>2</v>
      </c>
      <c r="AB10" s="232" t="s">
        <v>217</v>
      </c>
      <c r="AC10" s="232"/>
      <c r="AQ10" s="237"/>
      <c r="AS10" s="195"/>
      <c r="AU10" s="196">
        <v>20</v>
      </c>
      <c r="AV10" s="197" t="s">
        <v>218</v>
      </c>
      <c r="AY10" s="196"/>
      <c r="AZ10" s="195"/>
      <c r="BI10" s="207"/>
      <c r="BJ10" s="208"/>
      <c r="BK10" s="208"/>
      <c r="BL10" s="209"/>
      <c r="BM10" s="209"/>
      <c r="BN10" s="208"/>
      <c r="BO10" s="208"/>
      <c r="BP10" s="208"/>
      <c r="BQ10" s="208"/>
      <c r="BR10" s="208"/>
      <c r="BS10" s="208"/>
      <c r="BT10" s="208"/>
      <c r="BU10" s="208"/>
      <c r="BV10" s="208"/>
      <c r="BW10" s="208"/>
      <c r="BX10" s="210"/>
      <c r="BY10" s="210"/>
      <c r="BZ10" s="210"/>
      <c r="CA10" s="211"/>
      <c r="CB10" s="211"/>
      <c r="CC10" s="212" t="s">
        <v>64</v>
      </c>
      <c r="CO10" s="196"/>
    </row>
    <row r="11" spans="1:314" ht="17" customHeight="1" x14ac:dyDescent="0.15">
      <c r="Z11" s="236"/>
      <c r="AA11" s="116">
        <v>3</v>
      </c>
      <c r="AB11" s="232" t="s">
        <v>219</v>
      </c>
      <c r="AC11" s="232"/>
      <c r="AQ11" s="237"/>
      <c r="AS11" s="213"/>
      <c r="AT11" s="214"/>
      <c r="AU11" s="215"/>
      <c r="AV11" s="213"/>
      <c r="AW11" s="214"/>
      <c r="AX11" s="214"/>
      <c r="AY11" s="215"/>
      <c r="AZ11" s="213"/>
      <c r="BA11" s="214"/>
      <c r="BB11" s="214"/>
      <c r="BC11" s="214"/>
      <c r="BD11" s="214"/>
      <c r="BE11" s="214"/>
      <c r="BF11" s="214"/>
      <c r="BG11" s="214"/>
      <c r="BH11" s="214"/>
      <c r="BI11" s="214"/>
      <c r="BJ11" s="214"/>
      <c r="BK11" s="214"/>
      <c r="BL11" s="214"/>
      <c r="BM11" s="214"/>
      <c r="BN11" s="214"/>
      <c r="BO11" s="214"/>
      <c r="BP11" s="214"/>
      <c r="BQ11" s="214"/>
      <c r="BR11" s="214"/>
      <c r="BS11" s="214"/>
      <c r="BT11" s="214"/>
      <c r="BU11" s="214"/>
      <c r="BV11" s="214"/>
      <c r="BW11" s="214"/>
      <c r="BX11" s="214"/>
      <c r="BY11" s="214"/>
      <c r="BZ11" s="214"/>
      <c r="CA11" s="214"/>
      <c r="CB11" s="214"/>
      <c r="CC11" s="214"/>
      <c r="CD11" s="214"/>
      <c r="CE11" s="214"/>
      <c r="CF11" s="214"/>
      <c r="CG11" s="214"/>
      <c r="CH11" s="214"/>
      <c r="CI11" s="214"/>
      <c r="CJ11" s="214"/>
      <c r="CK11" s="214"/>
      <c r="CL11" s="214"/>
      <c r="CM11" s="214"/>
      <c r="CN11" s="214"/>
      <c r="CO11" s="215"/>
    </row>
    <row r="12" spans="1:314" ht="17" customHeight="1" x14ac:dyDescent="0.15">
      <c r="Z12" s="236"/>
      <c r="AA12" s="117">
        <v>4</v>
      </c>
      <c r="AB12" s="232" t="s">
        <v>220</v>
      </c>
      <c r="AC12" s="232"/>
      <c r="AQ12" s="237"/>
    </row>
    <row r="13" spans="1:314" ht="17" customHeight="1" x14ac:dyDescent="0.15">
      <c r="Z13" s="236"/>
      <c r="AA13" s="118">
        <v>5</v>
      </c>
      <c r="AB13" s="232" t="s">
        <v>221</v>
      </c>
      <c r="AC13" s="232"/>
      <c r="AQ13" s="237"/>
      <c r="CP13" s="836" t="s">
        <v>222</v>
      </c>
    </row>
    <row r="14" spans="1:314" ht="17" customHeight="1" x14ac:dyDescent="0.15">
      <c r="Z14" s="236"/>
      <c r="AA14" s="218">
        <v>6</v>
      </c>
      <c r="AB14" s="232" t="s">
        <v>223</v>
      </c>
      <c r="AC14" s="232"/>
      <c r="AQ14" s="237"/>
      <c r="CP14" s="836"/>
    </row>
    <row r="15" spans="1:314" ht="17" customHeight="1" x14ac:dyDescent="0.15">
      <c r="Z15" s="236"/>
      <c r="AA15" s="219">
        <v>7</v>
      </c>
      <c r="AB15" s="232" t="s">
        <v>224</v>
      </c>
      <c r="AC15" s="232"/>
      <c r="AQ15" s="237"/>
      <c r="BN15" s="216" t="s">
        <v>225</v>
      </c>
      <c r="BO15" s="115">
        <v>1</v>
      </c>
      <c r="BP15" s="217">
        <v>2</v>
      </c>
      <c r="BQ15" s="116">
        <v>3</v>
      </c>
      <c r="BR15" s="117">
        <v>4</v>
      </c>
      <c r="BS15" s="118">
        <v>5</v>
      </c>
      <c r="BT15" s="218">
        <v>6</v>
      </c>
      <c r="BU15" s="219">
        <v>7</v>
      </c>
      <c r="BV15" s="119">
        <v>8</v>
      </c>
      <c r="BW15" s="120">
        <v>9</v>
      </c>
      <c r="BX15" s="121">
        <v>10</v>
      </c>
      <c r="BY15" s="220">
        <v>11</v>
      </c>
      <c r="BZ15" s="221">
        <v>12</v>
      </c>
      <c r="CA15" s="683">
        <v>13</v>
      </c>
      <c r="CB15" s="222">
        <v>14</v>
      </c>
      <c r="CC15" s="223">
        <v>15</v>
      </c>
      <c r="CD15" s="122">
        <v>16</v>
      </c>
      <c r="CE15" s="224">
        <v>17</v>
      </c>
      <c r="CF15" s="123">
        <v>18</v>
      </c>
      <c r="CG15" s="124">
        <v>19</v>
      </c>
      <c r="CH15" s="125">
        <v>20</v>
      </c>
      <c r="CI15" s="53">
        <v>21</v>
      </c>
      <c r="CJ15" s="54">
        <v>22</v>
      </c>
      <c r="CK15" s="55">
        <v>23</v>
      </c>
      <c r="CL15" s="225">
        <v>24</v>
      </c>
      <c r="CM15" s="226">
        <v>25</v>
      </c>
      <c r="CP15" s="836"/>
    </row>
    <row r="16" spans="1:314" ht="17" customHeight="1" x14ac:dyDescent="0.15">
      <c r="Z16" s="236"/>
      <c r="AA16" s="119">
        <v>8</v>
      </c>
      <c r="AB16" s="232" t="s">
        <v>226</v>
      </c>
      <c r="AC16" s="232"/>
      <c r="AQ16" s="237"/>
      <c r="BO16" s="216" t="s">
        <v>227</v>
      </c>
      <c r="BP16" s="115">
        <v>1</v>
      </c>
      <c r="BQ16" s="217">
        <v>2</v>
      </c>
      <c r="BR16" s="116">
        <v>3</v>
      </c>
      <c r="BS16" s="117">
        <v>4</v>
      </c>
      <c r="BT16" s="118">
        <v>5</v>
      </c>
      <c r="BU16" s="218">
        <v>6</v>
      </c>
      <c r="BV16" s="219">
        <v>7</v>
      </c>
      <c r="BW16" s="119">
        <v>8</v>
      </c>
      <c r="BX16" s="120">
        <v>9</v>
      </c>
      <c r="BY16" s="121">
        <v>10</v>
      </c>
      <c r="BZ16" s="220">
        <v>11</v>
      </c>
      <c r="CA16" s="221">
        <v>12</v>
      </c>
      <c r="CB16" s="683">
        <v>13</v>
      </c>
      <c r="CC16" s="222">
        <v>14</v>
      </c>
      <c r="CD16" s="223">
        <v>15</v>
      </c>
      <c r="CE16" s="122">
        <v>16</v>
      </c>
      <c r="CF16" s="224">
        <v>17</v>
      </c>
      <c r="CG16" s="123">
        <v>18</v>
      </c>
      <c r="CH16" s="124">
        <v>19</v>
      </c>
      <c r="CI16" s="125">
        <v>20</v>
      </c>
      <c r="CJ16" s="53">
        <v>21</v>
      </c>
      <c r="CK16" s="54">
        <v>22</v>
      </c>
      <c r="CL16" s="55">
        <v>23</v>
      </c>
      <c r="CM16" s="225">
        <v>24</v>
      </c>
      <c r="CN16" s="226">
        <v>25</v>
      </c>
      <c r="CP16" s="836"/>
    </row>
    <row r="17" spans="26:116" ht="17" customHeight="1" x14ac:dyDescent="0.15">
      <c r="Z17" s="236"/>
      <c r="AA17" s="120">
        <v>9</v>
      </c>
      <c r="AB17" s="232" t="s">
        <v>228</v>
      </c>
      <c r="AC17" s="232"/>
      <c r="AQ17" s="237"/>
      <c r="BP17" s="216" t="s">
        <v>229</v>
      </c>
      <c r="BQ17" s="115">
        <v>1</v>
      </c>
      <c r="BR17" s="217">
        <v>2</v>
      </c>
      <c r="BS17" s="116">
        <v>3</v>
      </c>
      <c r="BT17" s="117">
        <v>4</v>
      </c>
      <c r="BU17" s="118">
        <v>5</v>
      </c>
      <c r="BV17" s="218">
        <v>6</v>
      </c>
      <c r="BW17" s="219">
        <v>7</v>
      </c>
      <c r="BX17" s="119">
        <v>8</v>
      </c>
      <c r="BY17" s="120">
        <v>9</v>
      </c>
      <c r="BZ17" s="121">
        <v>10</v>
      </c>
      <c r="CA17" s="220">
        <v>11</v>
      </c>
      <c r="CB17" s="221">
        <v>12</v>
      </c>
      <c r="CC17" s="683">
        <v>13</v>
      </c>
      <c r="CD17" s="222">
        <v>14</v>
      </c>
      <c r="CE17" s="223">
        <v>15</v>
      </c>
      <c r="CF17" s="122">
        <v>16</v>
      </c>
      <c r="CG17" s="224">
        <v>17</v>
      </c>
      <c r="CH17" s="123">
        <v>18</v>
      </c>
      <c r="CI17" s="124">
        <v>19</v>
      </c>
      <c r="CJ17" s="125">
        <v>20</v>
      </c>
      <c r="CK17" s="53">
        <v>21</v>
      </c>
      <c r="CL17" s="54">
        <v>22</v>
      </c>
      <c r="CM17" s="55">
        <v>23</v>
      </c>
      <c r="CN17" s="225">
        <v>24</v>
      </c>
      <c r="CO17" s="226">
        <v>25</v>
      </c>
      <c r="CP17" s="836"/>
      <c r="CY17" s="9"/>
      <c r="CZ17" s="9"/>
    </row>
    <row r="18" spans="26:116" ht="17" customHeight="1" x14ac:dyDescent="0.15">
      <c r="Z18" s="236"/>
      <c r="AA18" s="121">
        <v>10</v>
      </c>
      <c r="AB18" s="232" t="s">
        <v>230</v>
      </c>
      <c r="AC18" s="232"/>
      <c r="AQ18" s="237"/>
      <c r="BO18" s="9"/>
      <c r="BP18" s="9"/>
      <c r="BQ18" s="9"/>
      <c r="BR18" s="9"/>
      <c r="BT18" s="9"/>
      <c r="BU18" s="9"/>
      <c r="BW18" s="9"/>
      <c r="BX18" s="9"/>
      <c r="CB18" s="9"/>
      <c r="CC18" s="833" t="s">
        <v>231</v>
      </c>
      <c r="CH18" s="9"/>
      <c r="CI18" s="833" t="s">
        <v>232</v>
      </c>
      <c r="CJ18" s="9"/>
      <c r="CP18" s="836"/>
    </row>
    <row r="19" spans="26:116" ht="17" customHeight="1" x14ac:dyDescent="0.15">
      <c r="Z19" s="236"/>
      <c r="AA19" s="220">
        <v>11</v>
      </c>
      <c r="AB19" s="232" t="s">
        <v>233</v>
      </c>
      <c r="AC19" s="232"/>
      <c r="AQ19" s="237"/>
      <c r="CC19" s="834"/>
      <c r="CI19" s="834"/>
      <c r="CP19" s="836"/>
    </row>
    <row r="20" spans="26:116" ht="17" customHeight="1" x14ac:dyDescent="0.15">
      <c r="Z20" s="236"/>
      <c r="AA20" s="221">
        <v>12</v>
      </c>
      <c r="AB20" s="232" t="s">
        <v>234</v>
      </c>
      <c r="AC20" s="232"/>
      <c r="AQ20" s="237"/>
      <c r="CC20" s="834"/>
      <c r="CI20" s="834"/>
      <c r="CP20" s="836"/>
    </row>
    <row r="21" spans="26:116" ht="17" customHeight="1" x14ac:dyDescent="0.15">
      <c r="Z21" s="236"/>
      <c r="AA21" s="683">
        <v>13</v>
      </c>
      <c r="AB21" s="232" t="s">
        <v>235</v>
      </c>
      <c r="AC21" s="232"/>
      <c r="AQ21" s="237"/>
      <c r="CC21" s="834"/>
      <c r="CI21" s="834"/>
      <c r="CP21" s="836"/>
    </row>
    <row r="22" spans="26:116" ht="17" customHeight="1" x14ac:dyDescent="0.15">
      <c r="Z22" s="236"/>
      <c r="AA22" s="222">
        <v>14</v>
      </c>
      <c r="AB22" s="232" t="s">
        <v>236</v>
      </c>
      <c r="AC22" s="232"/>
      <c r="AQ22" s="237"/>
      <c r="CC22" s="834"/>
      <c r="CI22" s="834"/>
      <c r="CP22" s="836"/>
    </row>
    <row r="23" spans="26:116" ht="17" customHeight="1" x14ac:dyDescent="0.15">
      <c r="Z23" s="236"/>
      <c r="AA23" s="223">
        <v>15</v>
      </c>
      <c r="AB23" s="232" t="s">
        <v>237</v>
      </c>
      <c r="AC23" s="232"/>
      <c r="AQ23" s="237"/>
      <c r="CC23" s="835"/>
      <c r="CI23" s="835"/>
      <c r="CP23" s="836"/>
    </row>
    <row r="24" spans="26:116" ht="17" customHeight="1" x14ac:dyDescent="0.15">
      <c r="Z24" s="236"/>
      <c r="AA24" s="122">
        <v>16</v>
      </c>
      <c r="AB24" s="232" t="s">
        <v>238</v>
      </c>
      <c r="AC24" s="232"/>
      <c r="AQ24" s="237"/>
      <c r="CY24" s="9"/>
      <c r="CZ24" s="9"/>
      <c r="DB24" s="9"/>
      <c r="DC24" s="9"/>
      <c r="DD24" s="9"/>
      <c r="DE24" s="9"/>
      <c r="DF24" s="9"/>
      <c r="DG24" s="9"/>
      <c r="DH24" s="9"/>
      <c r="DI24" s="9"/>
      <c r="DJ24" s="9"/>
    </row>
    <row r="25" spans="26:116" ht="17" customHeight="1" x14ac:dyDescent="0.15">
      <c r="Z25" s="236"/>
      <c r="AA25" s="224">
        <v>17</v>
      </c>
      <c r="AB25" s="232" t="s">
        <v>239</v>
      </c>
      <c r="AC25" s="232"/>
      <c r="AQ25" s="237"/>
      <c r="CE25" s="9"/>
      <c r="CF25" s="9"/>
      <c r="CG25" s="9"/>
      <c r="CH25" s="9"/>
      <c r="CI25" s="9"/>
      <c r="CJ25" s="9"/>
      <c r="CY25" s="9"/>
      <c r="CZ25" s="9"/>
      <c r="DA25" s="9"/>
      <c r="DB25" s="9"/>
      <c r="DC25" s="9"/>
      <c r="DD25" s="9"/>
      <c r="DE25" s="9"/>
      <c r="DF25" s="9"/>
      <c r="DG25" s="9"/>
      <c r="DH25" s="9"/>
      <c r="DI25" s="9"/>
      <c r="DJ25" s="9"/>
    </row>
    <row r="26" spans="26:116" ht="17" customHeight="1" x14ac:dyDescent="0.15">
      <c r="Z26" s="236"/>
      <c r="AA26" s="123">
        <v>18</v>
      </c>
      <c r="AB26" s="232" t="s">
        <v>240</v>
      </c>
      <c r="AC26" s="232"/>
      <c r="AQ26" s="237"/>
      <c r="CE26" s="9"/>
      <c r="CF26" s="9"/>
      <c r="CG26" s="9"/>
      <c r="CH26" s="9"/>
      <c r="CI26" s="9"/>
      <c r="CJ26" s="9"/>
      <c r="CY26" s="9"/>
      <c r="CZ26" s="9"/>
      <c r="DA26" s="9"/>
      <c r="DB26" s="9"/>
      <c r="DC26" s="9"/>
      <c r="DD26" s="9"/>
      <c r="DE26" s="9"/>
      <c r="DF26" s="9"/>
      <c r="DG26" s="9"/>
      <c r="DH26" s="9"/>
      <c r="DI26" s="9"/>
      <c r="DJ26" s="9"/>
    </row>
    <row r="27" spans="26:116" ht="17" customHeight="1" x14ac:dyDescent="0.15">
      <c r="Z27" s="236"/>
      <c r="AA27" s="124">
        <v>19</v>
      </c>
      <c r="AB27" s="232" t="s">
        <v>241</v>
      </c>
      <c r="AC27" s="232"/>
      <c r="AQ27" s="237"/>
      <c r="CE27" s="9"/>
      <c r="CF27" s="9"/>
      <c r="CG27" s="9"/>
      <c r="CH27" s="9"/>
      <c r="CI27" s="9"/>
      <c r="CJ27" s="9"/>
      <c r="CY27" s="9"/>
      <c r="CZ27" s="9"/>
      <c r="DA27" s="9"/>
      <c r="DB27" s="9"/>
      <c r="DC27" s="9"/>
      <c r="DD27" s="9"/>
      <c r="DE27" s="9"/>
      <c r="DF27" s="9"/>
      <c r="DG27" s="9"/>
      <c r="DH27" s="9"/>
      <c r="DI27" s="9"/>
      <c r="DJ27" s="9"/>
      <c r="DK27" s="227"/>
      <c r="DL27" s="227"/>
    </row>
    <row r="28" spans="26:116" ht="17" customHeight="1" x14ac:dyDescent="0.15">
      <c r="Z28" s="236"/>
      <c r="AA28" s="125">
        <v>20</v>
      </c>
      <c r="AB28" s="232" t="s">
        <v>242</v>
      </c>
      <c r="AC28" s="232"/>
      <c r="AQ28" s="237"/>
      <c r="CE28" s="9"/>
      <c r="CF28" s="9"/>
      <c r="CG28" s="9"/>
      <c r="CH28" s="9"/>
      <c r="CI28" s="9"/>
      <c r="CJ28" s="9"/>
      <c r="CY28" s="9"/>
      <c r="CZ28" s="9"/>
      <c r="DA28" s="9"/>
      <c r="DB28" s="9"/>
      <c r="DC28" s="9"/>
      <c r="DD28" s="9"/>
      <c r="DE28" s="9"/>
      <c r="DF28" s="9"/>
      <c r="DG28" s="9"/>
      <c r="DH28" s="9"/>
      <c r="DI28" s="9"/>
      <c r="DJ28" s="9"/>
      <c r="DK28" s="227"/>
      <c r="DL28" s="227"/>
    </row>
    <row r="29" spans="26:116" ht="17" customHeight="1" x14ac:dyDescent="0.15">
      <c r="Z29" s="236"/>
      <c r="AA29" s="53">
        <v>21</v>
      </c>
      <c r="AB29" s="232" t="s">
        <v>243</v>
      </c>
      <c r="AQ29" s="237"/>
      <c r="CE29" s="9"/>
      <c r="CG29" s="9"/>
      <c r="CH29" s="9"/>
      <c r="CI29" s="9"/>
      <c r="CJ29" s="9"/>
      <c r="CY29" s="9"/>
      <c r="CZ29" s="9"/>
      <c r="DA29" s="9"/>
      <c r="DB29" s="9"/>
      <c r="DC29" s="9"/>
      <c r="DD29" s="9"/>
      <c r="DE29" s="9"/>
      <c r="DF29" s="9"/>
      <c r="DG29" s="9"/>
      <c r="DH29" s="9"/>
      <c r="DI29" s="9"/>
      <c r="DJ29" s="9"/>
      <c r="DK29" s="227"/>
      <c r="DL29" s="227"/>
    </row>
    <row r="30" spans="26:116" ht="17" customHeight="1" x14ac:dyDescent="0.15">
      <c r="Z30" s="236"/>
      <c r="AA30" s="54">
        <v>22</v>
      </c>
      <c r="AB30" s="232" t="s">
        <v>244</v>
      </c>
      <c r="AQ30" s="237"/>
      <c r="CE30" s="9"/>
      <c r="CF30" s="9"/>
      <c r="CG30" s="9"/>
      <c r="CH30" s="9"/>
      <c r="CI30" s="9"/>
      <c r="CJ30" s="9"/>
      <c r="CY30" s="9"/>
      <c r="CZ30" s="9"/>
      <c r="DA30" s="9"/>
      <c r="DB30" s="9"/>
      <c r="DC30" s="9"/>
      <c r="DD30" s="9"/>
      <c r="DE30" s="9"/>
      <c r="DF30" s="9"/>
      <c r="DG30" s="9"/>
      <c r="DH30" s="9"/>
      <c r="DI30" s="9"/>
      <c r="DJ30" s="9"/>
      <c r="DK30" s="227"/>
      <c r="DL30" s="227"/>
    </row>
    <row r="31" spans="26:116" ht="17" customHeight="1" x14ac:dyDescent="0.15">
      <c r="Z31" s="236"/>
      <c r="AA31" s="55">
        <v>23</v>
      </c>
      <c r="AB31" s="232" t="s">
        <v>245</v>
      </c>
      <c r="AQ31" s="237"/>
      <c r="CE31" s="9"/>
      <c r="CF31" s="9"/>
      <c r="CG31" s="9"/>
      <c r="CH31" s="9"/>
      <c r="CI31" s="9"/>
      <c r="CJ31" s="9"/>
      <c r="CY31" s="9"/>
      <c r="CZ31" s="9"/>
      <c r="DA31" s="9"/>
      <c r="DB31" s="9"/>
      <c r="DC31" s="9"/>
      <c r="DD31" s="9"/>
      <c r="DE31" s="9"/>
      <c r="DF31" s="9"/>
      <c r="DG31" s="9"/>
      <c r="DH31" s="9"/>
      <c r="DI31" s="9"/>
      <c r="DJ31" s="9"/>
      <c r="DK31" s="56"/>
      <c r="DL31" s="56"/>
    </row>
    <row r="32" spans="26:116" ht="17" customHeight="1" x14ac:dyDescent="0.15">
      <c r="Z32" s="236"/>
      <c r="AA32" s="225">
        <v>24</v>
      </c>
      <c r="AB32" s="232" t="s">
        <v>246</v>
      </c>
      <c r="AQ32" s="237"/>
      <c r="CE32" s="9"/>
      <c r="CF32" s="9"/>
      <c r="CG32" s="9"/>
      <c r="CH32" s="9"/>
      <c r="CI32" s="9"/>
      <c r="CJ32" s="9"/>
      <c r="CY32" s="9"/>
      <c r="CZ32" s="9"/>
      <c r="DA32" s="9"/>
      <c r="DB32" s="9"/>
      <c r="DC32" s="9"/>
      <c r="DD32" s="9"/>
      <c r="DE32" s="9"/>
      <c r="DF32" s="9"/>
      <c r="DG32" s="9"/>
      <c r="DH32" s="9"/>
      <c r="DI32" s="9"/>
      <c r="DJ32" s="9"/>
      <c r="DK32" s="227"/>
      <c r="DL32" s="227"/>
    </row>
    <row r="33" spans="1:150" ht="17" customHeight="1" x14ac:dyDescent="0.15">
      <c r="Z33" s="236"/>
      <c r="AA33" s="226">
        <v>25</v>
      </c>
      <c r="AB33" s="232" t="s">
        <v>247</v>
      </c>
      <c r="AQ33" s="237"/>
      <c r="CE33" s="9"/>
      <c r="CF33" s="9"/>
      <c r="CG33" s="9"/>
      <c r="CH33" s="9"/>
      <c r="CI33" s="9"/>
      <c r="CJ33" s="9"/>
      <c r="CY33" s="9"/>
      <c r="CZ33" s="9"/>
      <c r="DA33" s="9"/>
      <c r="DB33" s="9"/>
      <c r="DC33" s="9"/>
      <c r="DD33" s="9"/>
      <c r="DE33" s="9"/>
      <c r="DF33" s="9"/>
      <c r="DG33" s="9"/>
      <c r="DH33" s="9"/>
      <c r="DI33" s="9"/>
      <c r="DJ33" s="9"/>
      <c r="DK33" s="227"/>
      <c r="DL33" s="227"/>
    </row>
    <row r="34" spans="1:150" ht="17" customHeight="1" x14ac:dyDescent="0.15">
      <c r="Z34" s="236"/>
      <c r="AA34" s="226"/>
      <c r="AB34" s="232"/>
      <c r="AQ34" s="237"/>
      <c r="CE34" s="9"/>
      <c r="CF34" s="9"/>
      <c r="CG34" s="9"/>
      <c r="CH34" s="9"/>
      <c r="CI34" s="9"/>
      <c r="CJ34" s="9"/>
      <c r="CY34" s="9"/>
      <c r="CZ34" s="9"/>
      <c r="DA34" s="9"/>
      <c r="DB34" s="9"/>
      <c r="DC34" s="9"/>
      <c r="DD34" s="9"/>
      <c r="DE34" s="9"/>
      <c r="DF34" s="9"/>
      <c r="DG34" s="9"/>
      <c r="DH34" s="9"/>
      <c r="DI34" s="9"/>
      <c r="DJ34" s="9"/>
      <c r="DK34" s="227"/>
      <c r="DL34" s="227"/>
    </row>
    <row r="35" spans="1:150" ht="17" customHeight="1" x14ac:dyDescent="0.15">
      <c r="Z35" s="238"/>
      <c r="AA35" s="239"/>
      <c r="AB35" s="239"/>
      <c r="AC35" s="239"/>
      <c r="AD35" s="239"/>
      <c r="AE35" s="239"/>
      <c r="AF35" s="239"/>
      <c r="AG35" s="239"/>
      <c r="AH35" s="239"/>
      <c r="AI35" s="239"/>
      <c r="AJ35" s="239"/>
      <c r="AK35" s="239"/>
      <c r="AL35" s="239"/>
      <c r="AM35" s="239"/>
      <c r="AN35" s="239"/>
      <c r="AO35" s="239"/>
      <c r="AP35" s="239"/>
      <c r="AQ35" s="240"/>
      <c r="CE35" s="9"/>
      <c r="CF35" s="9"/>
      <c r="CG35" s="9"/>
      <c r="CH35" s="9"/>
      <c r="CI35" s="9"/>
      <c r="CJ35" s="9"/>
      <c r="CY35" s="9"/>
      <c r="CZ35" s="9"/>
      <c r="DA35" s="9"/>
      <c r="DB35" s="9"/>
      <c r="DC35" s="9"/>
      <c r="DD35" s="9"/>
      <c r="DE35" s="9"/>
      <c r="DF35" s="9"/>
      <c r="DG35" s="9"/>
      <c r="DH35" s="9"/>
      <c r="DI35" s="9"/>
      <c r="DJ35" s="9"/>
      <c r="DK35" s="227"/>
      <c r="DL35" s="227"/>
    </row>
    <row r="36" spans="1:150" ht="17" customHeight="1" x14ac:dyDescent="0.15">
      <c r="CE36" s="9"/>
      <c r="CF36" s="9"/>
      <c r="CG36" s="9"/>
      <c r="CH36" s="9"/>
      <c r="CI36" s="9"/>
      <c r="CJ36" s="9"/>
      <c r="CY36" s="9"/>
      <c r="CZ36" s="9"/>
      <c r="DA36" s="9"/>
      <c r="DB36" s="9"/>
      <c r="DC36" s="9"/>
      <c r="DD36" s="9"/>
      <c r="DE36" s="9"/>
      <c r="DF36" s="9"/>
      <c r="DG36" s="9"/>
      <c r="DH36" s="9"/>
      <c r="DI36" s="9"/>
      <c r="DJ36" s="9"/>
      <c r="DK36" s="227"/>
      <c r="DL36" s="227"/>
    </row>
    <row r="37" spans="1:150" ht="17" customHeight="1" x14ac:dyDescent="0.15">
      <c r="CE37" s="9"/>
      <c r="CF37" s="9"/>
      <c r="CG37" s="9"/>
      <c r="CH37" s="9"/>
      <c r="CI37" s="9"/>
      <c r="CJ37" s="9"/>
      <c r="CY37" s="9"/>
      <c r="CZ37" s="9"/>
      <c r="DA37" s="9"/>
      <c r="DB37" s="9"/>
      <c r="DC37" s="9"/>
      <c r="DD37" s="9"/>
      <c r="DE37" s="9"/>
      <c r="DF37" s="9"/>
      <c r="DG37" s="9"/>
      <c r="DH37" s="9"/>
      <c r="DI37" s="9"/>
      <c r="DJ37" s="9"/>
      <c r="DK37" s="227"/>
      <c r="DL37" s="227"/>
    </row>
    <row r="38" spans="1:150" ht="17" customHeight="1" x14ac:dyDescent="0.15">
      <c r="A38" s="252"/>
      <c r="B38" s="252"/>
      <c r="C38" s="252"/>
      <c r="D38" s="252"/>
      <c r="E38" s="252"/>
      <c r="F38" s="252"/>
      <c r="G38" s="252"/>
      <c r="H38" s="252"/>
      <c r="I38" s="252"/>
      <c r="J38" s="252"/>
      <c r="K38" s="252"/>
      <c r="L38" s="252"/>
      <c r="M38" s="252"/>
      <c r="N38" s="252"/>
      <c r="O38" s="252"/>
      <c r="P38" s="252"/>
      <c r="Q38" s="252"/>
      <c r="R38" s="252"/>
      <c r="S38" s="252"/>
      <c r="T38" s="252"/>
      <c r="U38" s="252"/>
      <c r="V38" s="252"/>
      <c r="W38" s="252"/>
      <c r="X38" s="252"/>
      <c r="Y38" s="252"/>
      <c r="Z38" s="252"/>
      <c r="AA38" s="252"/>
      <c r="AB38" s="252"/>
      <c r="AC38" s="252"/>
      <c r="AD38" s="252"/>
      <c r="AE38" s="252"/>
      <c r="AF38" s="252"/>
      <c r="AG38" s="252"/>
      <c r="AH38" s="252"/>
      <c r="AI38" s="252"/>
      <c r="AJ38" s="252"/>
      <c r="AK38" s="252"/>
      <c r="AL38" s="252"/>
      <c r="AM38" s="252"/>
      <c r="AN38" s="252"/>
      <c r="AO38" s="252"/>
      <c r="AP38" s="252"/>
      <c r="AQ38" s="252"/>
      <c r="AR38" s="252"/>
      <c r="AS38" s="252"/>
      <c r="AT38" s="252"/>
      <c r="AU38" s="252"/>
      <c r="AV38" s="252"/>
      <c r="AW38" s="252"/>
      <c r="AX38" s="252"/>
      <c r="AY38" s="252"/>
      <c r="AZ38" s="252"/>
      <c r="BA38" s="252"/>
      <c r="BB38" s="252"/>
      <c r="BC38" s="252"/>
      <c r="BD38" s="252"/>
      <c r="BE38" s="252"/>
      <c r="BF38" s="252"/>
      <c r="BG38" s="252"/>
      <c r="BH38" s="252"/>
      <c r="BI38" s="252"/>
      <c r="BJ38" s="252"/>
      <c r="BK38" s="252"/>
      <c r="BL38" s="252"/>
      <c r="BM38" s="252"/>
      <c r="BN38" s="252"/>
      <c r="BO38" s="252"/>
      <c r="BP38" s="252"/>
      <c r="BQ38" s="252"/>
      <c r="BR38" s="252"/>
      <c r="BS38" s="252"/>
      <c r="BT38" s="252"/>
      <c r="BU38" s="252"/>
      <c r="BV38" s="252"/>
      <c r="BW38" s="252"/>
      <c r="BX38" s="252"/>
      <c r="BY38" s="252"/>
      <c r="BZ38" s="252"/>
      <c r="CA38" s="252"/>
      <c r="CB38" s="252"/>
      <c r="CC38" s="252"/>
      <c r="CD38" s="252"/>
      <c r="CE38" s="253"/>
      <c r="CF38" s="253"/>
      <c r="CG38" s="253"/>
      <c r="CH38" s="253"/>
      <c r="CI38" s="253"/>
      <c r="CJ38" s="253"/>
      <c r="CK38" s="252"/>
      <c r="CL38" s="252"/>
      <c r="CM38" s="252"/>
      <c r="CN38" s="252"/>
      <c r="CO38" s="252"/>
      <c r="CP38" s="252"/>
      <c r="CQ38" s="252"/>
      <c r="CR38" s="252"/>
      <c r="CS38" s="252"/>
      <c r="CT38" s="252"/>
      <c r="CU38" s="252"/>
      <c r="CV38" s="252"/>
      <c r="CY38" s="9"/>
      <c r="CZ38" s="9"/>
      <c r="DA38" s="9"/>
      <c r="DB38" s="9"/>
      <c r="DC38" s="9"/>
      <c r="DD38" s="9"/>
      <c r="DE38" s="9"/>
      <c r="DF38" s="9"/>
      <c r="DG38" s="9"/>
      <c r="DH38" s="9"/>
      <c r="DI38" s="9"/>
      <c r="DJ38" s="9"/>
      <c r="DK38" s="227"/>
      <c r="DL38" s="227"/>
    </row>
    <row r="39" spans="1:150" ht="17" customHeight="1" x14ac:dyDescent="0.15">
      <c r="CY39" s="9"/>
      <c r="CZ39" s="9"/>
      <c r="DA39" s="9"/>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row>
    <row r="40" spans="1:150" ht="17" customHeight="1" x14ac:dyDescent="0.15">
      <c r="CY40" s="9"/>
      <c r="CZ40" s="9"/>
      <c r="DA40" s="9"/>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row>
    <row r="41" spans="1:150" ht="17" customHeight="1" x14ac:dyDescent="0.15">
      <c r="CY41" s="9"/>
      <c r="CZ41" s="9"/>
      <c r="DA41" s="9"/>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row>
    <row r="42" spans="1:150" ht="17" customHeight="1" x14ac:dyDescent="0.15">
      <c r="CY42" s="9"/>
      <c r="CZ42" s="9"/>
      <c r="DA42" s="9"/>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row>
    <row r="43" spans="1:150" ht="17" customHeight="1" x14ac:dyDescent="0.15">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row>
    <row r="44" spans="1:150" ht="17" customHeight="1" x14ac:dyDescent="0.15">
      <c r="ES44" s="129"/>
      <c r="ET44" s="38"/>
    </row>
    <row r="45" spans="1:150" ht="17" customHeight="1" x14ac:dyDescent="0.15">
      <c r="ES45" s="129"/>
      <c r="ET45" s="38"/>
    </row>
    <row r="46" spans="1:150" ht="17" customHeight="1" x14ac:dyDescent="0.15">
      <c r="ES46" s="129"/>
      <c r="ET46" s="38"/>
    </row>
    <row r="47" spans="1:150" ht="17" customHeight="1" x14ac:dyDescent="0.15">
      <c r="D47" s="243"/>
      <c r="E47" s="244"/>
      <c r="F47" s="244"/>
      <c r="G47" s="244"/>
      <c r="H47" s="244"/>
      <c r="I47" s="244"/>
      <c r="J47" s="244"/>
      <c r="K47" s="244"/>
      <c r="L47" s="244"/>
      <c r="M47" s="244"/>
      <c r="N47" s="244"/>
      <c r="O47" s="244"/>
      <c r="P47" s="244"/>
      <c r="Q47" s="244"/>
      <c r="R47" s="244"/>
      <c r="S47" s="244"/>
      <c r="T47" s="244"/>
      <c r="U47" s="244"/>
      <c r="V47" s="244"/>
      <c r="W47" s="244"/>
      <c r="X47" s="244"/>
      <c r="Y47" s="244"/>
      <c r="Z47" s="244"/>
      <c r="AA47" s="244"/>
      <c r="AB47" s="244"/>
      <c r="AC47" s="244"/>
      <c r="AD47" s="244"/>
      <c r="AE47" s="244"/>
      <c r="AF47" s="244"/>
      <c r="AG47" s="244"/>
      <c r="AH47" s="244"/>
      <c r="AI47" s="244"/>
      <c r="AJ47" s="244"/>
      <c r="AK47" s="244"/>
      <c r="AL47" s="244"/>
      <c r="AM47" s="244"/>
      <c r="AN47" s="245"/>
      <c r="AQ47" s="243"/>
      <c r="AR47" s="244"/>
      <c r="AS47" s="244"/>
      <c r="AT47" s="244"/>
      <c r="AU47" s="244"/>
      <c r="AV47" s="244"/>
      <c r="AW47" s="244"/>
      <c r="AX47" s="244"/>
      <c r="AY47" s="244"/>
      <c r="AZ47" s="244"/>
      <c r="BA47" s="244"/>
      <c r="BB47" s="244"/>
      <c r="BC47" s="244"/>
      <c r="BD47" s="244"/>
      <c r="BE47" s="244"/>
      <c r="BF47" s="244"/>
      <c r="BG47" s="244"/>
      <c r="BH47" s="244"/>
      <c r="BI47" s="244"/>
      <c r="BJ47" s="244"/>
      <c r="BK47" s="244"/>
      <c r="BL47" s="244"/>
      <c r="BM47" s="244"/>
      <c r="BN47" s="244"/>
      <c r="BO47" s="244"/>
      <c r="BP47" s="244"/>
      <c r="BQ47" s="244"/>
      <c r="BR47" s="244"/>
      <c r="BS47" s="244"/>
      <c r="BT47" s="244"/>
      <c r="BU47" s="244"/>
      <c r="BV47" s="244"/>
      <c r="BW47" s="244"/>
      <c r="BX47" s="244"/>
      <c r="BY47" s="244"/>
      <c r="BZ47" s="244"/>
      <c r="CA47" s="244"/>
      <c r="CB47" s="244"/>
      <c r="CC47" s="244"/>
      <c r="CD47" s="244"/>
      <c r="CE47" s="244"/>
      <c r="CF47" s="244"/>
      <c r="CG47" s="244"/>
      <c r="CH47" s="244"/>
      <c r="CI47" s="244"/>
      <c r="CJ47" s="244"/>
      <c r="CK47" s="244"/>
      <c r="CL47" s="244"/>
      <c r="CM47" s="244"/>
      <c r="CN47" s="244"/>
      <c r="CO47" s="244"/>
      <c r="CP47" s="244"/>
      <c r="CQ47" s="244"/>
      <c r="CR47" s="244"/>
      <c r="CS47" s="244"/>
      <c r="CT47" s="244"/>
      <c r="CU47" s="244"/>
      <c r="CV47" s="245"/>
      <c r="ES47" s="129"/>
      <c r="ET47" s="38"/>
    </row>
    <row r="48" spans="1:150" ht="17" customHeight="1" x14ac:dyDescent="0.15">
      <c r="D48" s="246"/>
      <c r="AN48" s="247"/>
      <c r="AQ48" s="246"/>
      <c r="CV48" s="247"/>
      <c r="ES48" s="129"/>
      <c r="ET48" s="38"/>
    </row>
    <row r="49" spans="4:150" ht="17" customHeight="1" x14ac:dyDescent="0.15">
      <c r="D49" s="246"/>
      <c r="AN49" s="247"/>
      <c r="AQ49" s="246"/>
      <c r="CV49" s="247"/>
      <c r="ET49" s="38"/>
    </row>
    <row r="50" spans="4:150" ht="17" customHeight="1" x14ac:dyDescent="0.15">
      <c r="D50" s="246"/>
      <c r="AN50" s="247"/>
      <c r="AQ50" s="246"/>
      <c r="CV50" s="247"/>
      <c r="ET50" s="38"/>
    </row>
    <row r="51" spans="4:150" ht="17" customHeight="1" x14ac:dyDescent="0.15">
      <c r="D51" s="246"/>
      <c r="AN51" s="247"/>
      <c r="AQ51" s="246"/>
      <c r="CV51" s="247"/>
      <c r="ET51" s="38"/>
    </row>
    <row r="52" spans="4:150" ht="17" customHeight="1" x14ac:dyDescent="0.15">
      <c r="D52" s="246"/>
      <c r="AG52" s="52"/>
      <c r="AN52" s="247"/>
      <c r="AQ52" s="246"/>
      <c r="CV52" s="247"/>
      <c r="ET52" s="38"/>
    </row>
    <row r="53" spans="4:150" ht="17" customHeight="1" x14ac:dyDescent="0.15">
      <c r="D53" s="246"/>
      <c r="AG53" s="52"/>
      <c r="AN53" s="247"/>
      <c r="AQ53" s="246"/>
      <c r="CV53" s="247"/>
      <c r="ET53" s="38"/>
    </row>
    <row r="54" spans="4:150" ht="17" customHeight="1" x14ac:dyDescent="0.15">
      <c r="D54" s="246"/>
      <c r="AN54" s="247"/>
      <c r="AQ54" s="246"/>
      <c r="AR54" s="242"/>
      <c r="CV54" s="247"/>
      <c r="ET54" s="38"/>
    </row>
    <row r="55" spans="4:150" ht="17" customHeight="1" x14ac:dyDescent="0.15">
      <c r="D55" s="246"/>
      <c r="AN55" s="247"/>
      <c r="AQ55" s="246"/>
      <c r="AU55" s="273" t="s">
        <v>248</v>
      </c>
      <c r="CV55" s="247"/>
      <c r="ET55" s="38"/>
    </row>
    <row r="56" spans="4:150" ht="17" customHeight="1" x14ac:dyDescent="0.15">
      <c r="D56" s="246"/>
      <c r="AN56" s="247"/>
      <c r="AQ56" s="246"/>
      <c r="AR56" s="749"/>
      <c r="AU56" s="837" t="s">
        <v>249</v>
      </c>
      <c r="AV56" s="837"/>
      <c r="AW56" s="837"/>
      <c r="AX56" s="837"/>
      <c r="AY56" s="837"/>
      <c r="AZ56" s="837"/>
      <c r="BA56" s="837"/>
      <c r="BB56" s="837"/>
      <c r="BC56" s="837"/>
      <c r="BD56" s="837"/>
      <c r="BE56" s="837"/>
      <c r="BF56" s="837"/>
      <c r="BG56" s="837"/>
      <c r="BH56" s="837"/>
      <c r="BI56" s="837"/>
      <c r="BJ56" s="837"/>
      <c r="BK56" s="837"/>
      <c r="BL56" s="837"/>
      <c r="BM56" s="837"/>
      <c r="BN56" s="274"/>
      <c r="BO56" s="274"/>
      <c r="BP56" s="274"/>
      <c r="BQ56" s="274"/>
      <c r="CV56" s="247"/>
      <c r="ET56" s="38"/>
    </row>
    <row r="57" spans="4:150" ht="17" customHeight="1" x14ac:dyDescent="0.15">
      <c r="D57" s="248"/>
      <c r="E57" s="249"/>
      <c r="F57" s="249"/>
      <c r="G57" s="249"/>
      <c r="H57" s="249"/>
      <c r="I57" s="249"/>
      <c r="J57" s="249"/>
      <c r="K57" s="249"/>
      <c r="L57" s="249"/>
      <c r="M57" s="249"/>
      <c r="N57" s="249"/>
      <c r="O57" s="249"/>
      <c r="P57" s="249"/>
      <c r="Q57" s="249"/>
      <c r="R57" s="249"/>
      <c r="S57" s="249"/>
      <c r="T57" s="249"/>
      <c r="U57" s="249"/>
      <c r="V57" s="249"/>
      <c r="W57" s="249"/>
      <c r="X57" s="249"/>
      <c r="Y57" s="249"/>
      <c r="Z57" s="249"/>
      <c r="AA57" s="249"/>
      <c r="AB57" s="249"/>
      <c r="AC57" s="249"/>
      <c r="AD57" s="249"/>
      <c r="AE57" s="249"/>
      <c r="AF57" s="249"/>
      <c r="AG57" s="249"/>
      <c r="AH57" s="249"/>
      <c r="AI57" s="249"/>
      <c r="AJ57" s="249"/>
      <c r="AK57" s="249"/>
      <c r="AL57" s="249"/>
      <c r="AM57" s="249"/>
      <c r="AN57" s="250"/>
      <c r="AQ57" s="248"/>
      <c r="AR57" s="249"/>
      <c r="AS57" s="249"/>
      <c r="AT57" s="249"/>
      <c r="AU57" s="249"/>
      <c r="AV57" s="249"/>
      <c r="AW57" s="249"/>
      <c r="AX57" s="249"/>
      <c r="AY57" s="249"/>
      <c r="AZ57" s="249"/>
      <c r="BA57" s="249"/>
      <c r="BB57" s="249"/>
      <c r="BC57" s="249"/>
      <c r="BD57" s="249"/>
      <c r="BE57" s="249"/>
      <c r="BF57" s="249"/>
      <c r="BG57" s="249"/>
      <c r="BH57" s="249"/>
      <c r="BI57" s="249"/>
      <c r="BJ57" s="249"/>
      <c r="BK57" s="249"/>
      <c r="BL57" s="249"/>
      <c r="BM57" s="249"/>
      <c r="BN57" s="249"/>
      <c r="BO57" s="249"/>
      <c r="BP57" s="249"/>
      <c r="BQ57" s="249"/>
      <c r="BR57" s="249"/>
      <c r="BS57" s="249"/>
      <c r="BT57" s="249"/>
      <c r="BU57" s="249"/>
      <c r="BV57" s="249"/>
      <c r="BW57" s="249"/>
      <c r="BX57" s="249"/>
      <c r="BY57" s="249"/>
      <c r="BZ57" s="249"/>
      <c r="CA57" s="249"/>
      <c r="CB57" s="249"/>
      <c r="CC57" s="249"/>
      <c r="CD57" s="249"/>
      <c r="CE57" s="249"/>
      <c r="CF57" s="249"/>
      <c r="CG57" s="249"/>
      <c r="CH57" s="249"/>
      <c r="CI57" s="249"/>
      <c r="CJ57" s="249"/>
      <c r="CK57" s="249"/>
      <c r="CL57" s="249"/>
      <c r="CM57" s="249"/>
      <c r="CN57" s="249"/>
      <c r="CO57" s="249"/>
      <c r="CP57" s="249"/>
      <c r="CQ57" s="249"/>
      <c r="CR57" s="249"/>
      <c r="CS57" s="249"/>
      <c r="CT57" s="249"/>
      <c r="CU57" s="249"/>
      <c r="CV57" s="250"/>
      <c r="ET57" s="38"/>
    </row>
    <row r="58" spans="4:150" ht="17" customHeight="1" x14ac:dyDescent="0.15">
      <c r="ET58" s="38"/>
    </row>
    <row r="59" spans="4:150" ht="17" customHeight="1" x14ac:dyDescent="0.15">
      <c r="ET59" s="38"/>
    </row>
    <row r="60" spans="4:150" ht="17" customHeight="1" x14ac:dyDescent="0.15">
      <c r="ET60" s="38"/>
    </row>
    <row r="61" spans="4:150" ht="17" customHeight="1" x14ac:dyDescent="0.15">
      <c r="ET61" s="38"/>
    </row>
    <row r="62" spans="4:150" ht="17" customHeight="1" x14ac:dyDescent="0.15">
      <c r="D62" s="243"/>
      <c r="E62" s="244"/>
      <c r="F62" s="244"/>
      <c r="G62" s="244"/>
      <c r="H62" s="244"/>
      <c r="I62" s="244"/>
      <c r="J62" s="244"/>
      <c r="K62" s="244"/>
      <c r="L62" s="244"/>
      <c r="M62" s="244"/>
      <c r="N62" s="244"/>
      <c r="O62" s="244"/>
      <c r="P62" s="244"/>
      <c r="Q62" s="244"/>
      <c r="R62" s="244"/>
      <c r="S62" s="244"/>
      <c r="T62" s="244"/>
      <c r="U62" s="244"/>
      <c r="V62" s="244"/>
      <c r="W62" s="244"/>
      <c r="X62" s="244"/>
      <c r="Y62" s="244"/>
      <c r="Z62" s="244"/>
      <c r="AA62" s="244"/>
      <c r="AB62" s="244"/>
      <c r="AC62" s="244"/>
      <c r="AD62" s="244"/>
      <c r="AE62" s="244"/>
      <c r="AF62" s="244"/>
      <c r="AG62" s="244"/>
      <c r="AH62" s="244"/>
      <c r="AI62" s="244"/>
      <c r="AJ62" s="244"/>
      <c r="AK62" s="244"/>
      <c r="AL62" s="244"/>
      <c r="AM62" s="244"/>
      <c r="AN62" s="245"/>
      <c r="AQ62" s="243"/>
      <c r="AR62" s="244"/>
      <c r="AS62" s="244"/>
      <c r="AT62" s="244"/>
      <c r="AU62" s="244"/>
      <c r="AV62" s="244"/>
      <c r="AW62" s="244"/>
      <c r="AX62" s="244"/>
      <c r="AY62" s="244"/>
      <c r="AZ62" s="244"/>
      <c r="BA62" s="244"/>
      <c r="BB62" s="244"/>
      <c r="BC62" s="244"/>
      <c r="BD62" s="244"/>
      <c r="BE62" s="244"/>
      <c r="BF62" s="244"/>
      <c r="BG62" s="244"/>
      <c r="BH62" s="244"/>
      <c r="BI62" s="244"/>
      <c r="BJ62" s="244"/>
      <c r="BK62" s="244"/>
      <c r="BL62" s="244"/>
      <c r="BM62" s="244"/>
      <c r="BN62" s="244"/>
      <c r="BO62" s="244"/>
      <c r="BP62" s="244"/>
      <c r="BQ62" s="244"/>
      <c r="BR62" s="244"/>
      <c r="BS62" s="244"/>
      <c r="BT62" s="244"/>
      <c r="BU62" s="244"/>
      <c r="BV62" s="244"/>
      <c r="BW62" s="244"/>
      <c r="BX62" s="244"/>
      <c r="BY62" s="244"/>
      <c r="BZ62" s="244"/>
      <c r="CA62" s="244"/>
      <c r="CB62" s="244"/>
      <c r="CC62" s="244"/>
      <c r="CD62" s="244"/>
      <c r="CE62" s="244"/>
      <c r="CF62" s="244"/>
      <c r="CG62" s="244"/>
      <c r="CH62" s="244"/>
      <c r="CI62" s="244"/>
      <c r="CJ62" s="244"/>
      <c r="CK62" s="244"/>
      <c r="CL62" s="244"/>
      <c r="CM62" s="244"/>
      <c r="CN62" s="244"/>
      <c r="CO62" s="244"/>
      <c r="CP62" s="244"/>
      <c r="CQ62" s="244"/>
      <c r="CR62" s="244"/>
      <c r="CS62" s="244"/>
      <c r="CT62" s="244"/>
      <c r="CU62" s="244"/>
      <c r="CV62" s="245"/>
      <c r="ET62" s="38"/>
    </row>
    <row r="63" spans="4:150" ht="17" customHeight="1" x14ac:dyDescent="0.15">
      <c r="D63" s="246"/>
      <c r="AN63" s="247"/>
      <c r="AQ63" s="246"/>
      <c r="CV63" s="247"/>
      <c r="ET63" s="38"/>
    </row>
    <row r="64" spans="4:150" ht="17" customHeight="1" x14ac:dyDescent="0.15">
      <c r="D64" s="246"/>
      <c r="U64" s="273"/>
      <c r="V64" s="275" t="s">
        <v>250</v>
      </c>
      <c r="W64" s="273"/>
      <c r="X64" s="273"/>
      <c r="AN64" s="247"/>
      <c r="AQ64" s="246"/>
      <c r="CV64" s="247"/>
      <c r="ET64" s="38"/>
    </row>
    <row r="65" spans="4:150" ht="17" customHeight="1" x14ac:dyDescent="0.15">
      <c r="D65" s="246"/>
      <c r="U65" s="273"/>
      <c r="V65" s="273"/>
      <c r="W65" s="273"/>
      <c r="X65" s="273"/>
      <c r="AN65" s="247"/>
      <c r="AQ65" s="246"/>
      <c r="AS65" s="177"/>
      <c r="AT65" s="178"/>
      <c r="AU65" s="179"/>
      <c r="AV65" s="180"/>
      <c r="AW65" s="178"/>
      <c r="AX65" s="178"/>
      <c r="AY65" s="179"/>
      <c r="AZ65" s="178"/>
      <c r="BA65" s="178"/>
      <c r="BB65" s="178"/>
      <c r="BC65" s="178"/>
      <c r="BD65" s="178"/>
      <c r="BE65" s="178"/>
      <c r="BF65" s="178"/>
      <c r="BG65" s="178"/>
      <c r="BH65" s="178"/>
      <c r="BI65" s="178"/>
      <c r="BJ65" s="178"/>
      <c r="BK65" s="178"/>
      <c r="BL65" s="178"/>
      <c r="BM65" s="178"/>
      <c r="BN65" s="178"/>
      <c r="BO65" s="178"/>
      <c r="BP65" s="178"/>
      <c r="BQ65" s="178"/>
      <c r="BR65" s="178"/>
      <c r="BS65" s="178"/>
      <c r="BT65" s="178"/>
      <c r="BU65" s="178"/>
      <c r="BV65" s="178"/>
      <c r="BW65" s="178"/>
      <c r="BX65" s="178"/>
      <c r="BY65" s="178"/>
      <c r="BZ65" s="178"/>
      <c r="CA65" s="178"/>
      <c r="CB65" s="178"/>
      <c r="CC65" s="178"/>
      <c r="CD65" s="178"/>
      <c r="CE65" s="178"/>
      <c r="CF65" s="178"/>
      <c r="CG65" s="178"/>
      <c r="CH65" s="178"/>
      <c r="CI65" s="178"/>
      <c r="CJ65" s="179"/>
      <c r="CK65" s="176"/>
      <c r="CV65" s="247"/>
      <c r="ET65" s="38"/>
    </row>
    <row r="66" spans="4:150" ht="17" customHeight="1" x14ac:dyDescent="0.15">
      <c r="D66" s="246"/>
      <c r="AN66" s="247"/>
      <c r="AQ66" s="246"/>
      <c r="AS66" s="181" t="s">
        <v>211</v>
      </c>
      <c r="AT66" s="182"/>
      <c r="AU66" s="183"/>
      <c r="AV66" s="181" t="s">
        <v>212</v>
      </c>
      <c r="AW66" s="184"/>
      <c r="AX66" s="184"/>
      <c r="AY66" s="185"/>
      <c r="AZ66" s="181" t="s">
        <v>213</v>
      </c>
      <c r="BA66" s="182"/>
      <c r="BB66" s="184"/>
      <c r="BC66" s="184"/>
      <c r="BD66" s="184"/>
      <c r="BE66" s="184"/>
      <c r="BF66" s="184"/>
      <c r="BG66" s="184"/>
      <c r="BH66" s="184"/>
      <c r="BI66" s="186"/>
      <c r="BJ66" s="186"/>
      <c r="BK66" s="186"/>
      <c r="BL66" s="186"/>
      <c r="BM66" s="186"/>
      <c r="BN66" s="186"/>
      <c r="BO66" s="186"/>
      <c r="BP66" s="186"/>
      <c r="BQ66" s="186"/>
      <c r="BR66" s="186"/>
      <c r="BS66" s="186"/>
      <c r="BT66" s="186"/>
      <c r="BU66" s="186"/>
      <c r="BV66" s="186"/>
      <c r="BW66" s="186"/>
      <c r="BX66" s="186"/>
      <c r="BY66" s="186"/>
      <c r="BZ66" s="186"/>
      <c r="CA66" s="186"/>
      <c r="CB66" s="186"/>
      <c r="CC66" s="189"/>
      <c r="CD66" s="189"/>
      <c r="CE66" s="189"/>
      <c r="CF66" s="189"/>
      <c r="CG66" s="189"/>
      <c r="CH66" s="189"/>
      <c r="CI66" s="189"/>
      <c r="CJ66" s="190"/>
      <c r="CK66" s="191"/>
      <c r="CV66" s="247"/>
      <c r="ET66" s="38"/>
    </row>
    <row r="67" spans="4:150" ht="17" customHeight="1" x14ac:dyDescent="0.15">
      <c r="D67" s="246"/>
      <c r="AN67" s="247"/>
      <c r="AQ67" s="246"/>
      <c r="AS67" s="195"/>
      <c r="AU67" s="196">
        <v>14</v>
      </c>
      <c r="AV67" s="197" t="s">
        <v>214</v>
      </c>
      <c r="AY67" s="196"/>
      <c r="AZ67" s="195"/>
      <c r="BH67" s="198"/>
      <c r="BI67" s="199"/>
      <c r="BJ67" s="199"/>
      <c r="BK67" s="200"/>
      <c r="BL67" s="200"/>
      <c r="BM67" s="199"/>
      <c r="BN67" s="199"/>
      <c r="BO67" s="199"/>
      <c r="BP67" s="199"/>
      <c r="BQ67" s="199"/>
      <c r="BR67" s="199"/>
      <c r="BS67" s="200"/>
      <c r="BT67" s="200"/>
      <c r="BU67" s="199"/>
      <c r="BV67" s="206" t="s">
        <v>64</v>
      </c>
      <c r="BW67" s="206" t="s">
        <v>64</v>
      </c>
      <c r="BX67" s="204" t="s">
        <v>59</v>
      </c>
      <c r="CJ67" s="196"/>
      <c r="CV67" s="247"/>
      <c r="ET67" s="38"/>
    </row>
    <row r="68" spans="4:150" ht="17" customHeight="1" x14ac:dyDescent="0.15">
      <c r="D68" s="246"/>
      <c r="AN68" s="247"/>
      <c r="AQ68" s="246"/>
      <c r="AS68" s="195"/>
      <c r="AU68" s="196">
        <v>8</v>
      </c>
      <c r="AV68" s="197" t="s">
        <v>216</v>
      </c>
      <c r="AY68" s="196"/>
      <c r="AZ68" s="195"/>
      <c r="BM68" s="228"/>
      <c r="BN68" s="229"/>
      <c r="BO68" s="229"/>
      <c r="BP68" s="230"/>
      <c r="BQ68" s="230"/>
      <c r="BR68" s="229"/>
      <c r="BS68" s="229"/>
      <c r="BT68" s="229"/>
      <c r="BU68" s="212" t="s">
        <v>64</v>
      </c>
      <c r="BV68" s="212" t="s">
        <v>64</v>
      </c>
      <c r="BW68" s="212" t="s">
        <v>64</v>
      </c>
      <c r="CJ68" s="196"/>
      <c r="CV68" s="247"/>
      <c r="ET68" s="38"/>
    </row>
    <row r="69" spans="4:150" ht="17" customHeight="1" x14ac:dyDescent="0.15">
      <c r="D69" s="246"/>
      <c r="AN69" s="247"/>
      <c r="AQ69" s="246"/>
      <c r="AS69" s="195"/>
      <c r="AU69" s="196">
        <v>20</v>
      </c>
      <c r="AV69" s="197" t="s">
        <v>218</v>
      </c>
      <c r="AY69" s="196"/>
      <c r="AZ69" s="195"/>
      <c r="BA69" s="207"/>
      <c r="BB69" s="208"/>
      <c r="BC69" s="208"/>
      <c r="BD69" s="209"/>
      <c r="BE69" s="209"/>
      <c r="BF69" s="208"/>
      <c r="BG69" s="208"/>
      <c r="BH69" s="208"/>
      <c r="BI69" s="208"/>
      <c r="BJ69" s="208"/>
      <c r="BK69" s="208"/>
      <c r="BL69" s="208"/>
      <c r="BM69" s="208"/>
      <c r="BN69" s="208"/>
      <c r="BO69" s="208"/>
      <c r="BP69" s="208"/>
      <c r="BQ69" s="208"/>
      <c r="BR69" s="208"/>
      <c r="BS69" s="209"/>
      <c r="BT69" s="209"/>
      <c r="BU69" s="206" t="s">
        <v>64</v>
      </c>
      <c r="CJ69" s="196"/>
      <c r="CV69" s="247"/>
      <c r="ET69" s="38"/>
    </row>
    <row r="70" spans="4:150" ht="17" customHeight="1" x14ac:dyDescent="0.15">
      <c r="D70" s="246"/>
      <c r="AN70" s="247"/>
      <c r="AQ70" s="246"/>
      <c r="AS70" s="213"/>
      <c r="AT70" s="214"/>
      <c r="AU70" s="215"/>
      <c r="AV70" s="213"/>
      <c r="AW70" s="214"/>
      <c r="AX70" s="214"/>
      <c r="AY70" s="215"/>
      <c r="AZ70" s="213"/>
      <c r="BA70" s="214"/>
      <c r="BB70" s="214"/>
      <c r="BC70" s="214"/>
      <c r="BD70" s="214"/>
      <c r="BE70" s="214"/>
      <c r="BF70" s="214"/>
      <c r="BG70" s="214"/>
      <c r="BH70" s="214"/>
      <c r="BI70" s="214"/>
      <c r="BJ70" s="214"/>
      <c r="BK70" s="214"/>
      <c r="BL70" s="214"/>
      <c r="BM70" s="214"/>
      <c r="BN70" s="214"/>
      <c r="BO70" s="214"/>
      <c r="BP70" s="214"/>
      <c r="BQ70" s="214"/>
      <c r="BR70" s="214"/>
      <c r="BS70" s="214"/>
      <c r="BT70" s="214"/>
      <c r="BU70" s="214"/>
      <c r="BV70" s="214"/>
      <c r="BW70" s="214"/>
      <c r="BX70" s="214"/>
      <c r="BY70" s="214"/>
      <c r="BZ70" s="214"/>
      <c r="CA70" s="214"/>
      <c r="CB70" s="214"/>
      <c r="CC70" s="214"/>
      <c r="CD70" s="214"/>
      <c r="CE70" s="214"/>
      <c r="CF70" s="214"/>
      <c r="CG70" s="214"/>
      <c r="CH70" s="214"/>
      <c r="CI70" s="214"/>
      <c r="CJ70" s="215"/>
      <c r="CV70" s="247"/>
      <c r="ET70" s="38"/>
    </row>
    <row r="71" spans="4:150" ht="17" customHeight="1" x14ac:dyDescent="0.15">
      <c r="D71" s="246"/>
      <c r="AN71" s="247"/>
      <c r="AQ71" s="246"/>
      <c r="CV71" s="247"/>
      <c r="ET71" s="38"/>
    </row>
    <row r="72" spans="4:150" ht="17" customHeight="1" x14ac:dyDescent="0.15">
      <c r="D72" s="246"/>
      <c r="AN72" s="247"/>
      <c r="AQ72" s="246"/>
      <c r="BN72" s="262" t="s">
        <v>2</v>
      </c>
      <c r="BO72" s="262"/>
      <c r="BP72" s="262"/>
      <c r="BQ72" s="262"/>
      <c r="BR72" s="262"/>
      <c r="BS72" s="262" t="s">
        <v>3</v>
      </c>
      <c r="BT72" s="262"/>
      <c r="BU72" s="262"/>
      <c r="BV72" s="262"/>
      <c r="BW72" s="262" t="s">
        <v>4</v>
      </c>
      <c r="BX72" s="262"/>
      <c r="BY72" s="262"/>
      <c r="BZ72" s="262"/>
      <c r="CA72" s="262" t="s">
        <v>5</v>
      </c>
      <c r="CB72" s="262"/>
      <c r="CC72" s="262"/>
      <c r="CD72" s="262"/>
      <c r="CE72" s="262" t="s">
        <v>6</v>
      </c>
      <c r="CF72" s="262"/>
      <c r="CG72" s="262"/>
      <c r="CH72" s="262"/>
      <c r="CI72" s="262"/>
      <c r="CJ72" s="262" t="s">
        <v>7</v>
      </c>
      <c r="CK72" s="262"/>
      <c r="CL72" s="262"/>
      <c r="CM72" s="262"/>
      <c r="CN72" s="262" t="s">
        <v>8</v>
      </c>
      <c r="CO72" s="262"/>
      <c r="CP72" s="262"/>
      <c r="CQ72" s="262"/>
      <c r="CR72" s="262"/>
      <c r="CV72" s="247"/>
      <c r="ET72" s="38"/>
    </row>
    <row r="73" spans="4:150" ht="17" customHeight="1" x14ac:dyDescent="0.15">
      <c r="D73" s="246"/>
      <c r="AN73" s="247"/>
      <c r="AQ73" s="246"/>
      <c r="AS73" s="233"/>
      <c r="AT73" s="234"/>
      <c r="AU73" s="234"/>
      <c r="AV73" s="234"/>
      <c r="AW73" s="234"/>
      <c r="AX73" s="234"/>
      <c r="AY73" s="234"/>
      <c r="AZ73" s="234"/>
      <c r="BA73" s="234"/>
      <c r="BB73" s="234"/>
      <c r="BC73" s="234"/>
      <c r="BD73" s="234"/>
      <c r="BE73" s="234"/>
      <c r="BF73" s="234"/>
      <c r="BG73" s="234"/>
      <c r="BH73" s="234"/>
      <c r="BI73" s="234"/>
      <c r="BJ73" s="235"/>
      <c r="CV73" s="247"/>
      <c r="ET73" s="38"/>
    </row>
    <row r="74" spans="4:150" ht="17" customHeight="1" x14ac:dyDescent="0.15">
      <c r="D74" s="246"/>
      <c r="AN74" s="247"/>
      <c r="AQ74" s="246"/>
      <c r="AS74" s="236"/>
      <c r="AT74" s="115">
        <v>1</v>
      </c>
      <c r="AU74" s="232" t="s">
        <v>251</v>
      </c>
      <c r="AV74" s="241"/>
      <c r="AW74" s="129"/>
      <c r="AX74" s="129"/>
      <c r="AY74" s="129"/>
      <c r="AZ74" s="129"/>
      <c r="BA74" s="129"/>
      <c r="BB74" s="129"/>
      <c r="BC74" s="129"/>
      <c r="BD74" s="129"/>
      <c r="BE74" s="129"/>
      <c r="BF74" s="129"/>
      <c r="BG74" s="129"/>
      <c r="BH74" s="129"/>
      <c r="BJ74" s="237"/>
      <c r="CH74" s="838" t="s">
        <v>222</v>
      </c>
      <c r="CP74" s="838" t="s">
        <v>252</v>
      </c>
      <c r="CV74" s="247"/>
      <c r="ET74" s="38"/>
    </row>
    <row r="75" spans="4:150" ht="17" customHeight="1" x14ac:dyDescent="0.15">
      <c r="D75" s="246"/>
      <c r="AN75" s="247"/>
      <c r="AQ75" s="246"/>
      <c r="AS75" s="236"/>
      <c r="AT75" s="116">
        <v>2</v>
      </c>
      <c r="AU75" s="232" t="s">
        <v>148</v>
      </c>
      <c r="AV75" s="241"/>
      <c r="AW75" s="129"/>
      <c r="AX75" s="129"/>
      <c r="AY75" s="129"/>
      <c r="AZ75" s="129"/>
      <c r="BA75" s="129"/>
      <c r="BB75" s="129"/>
      <c r="BC75" s="129"/>
      <c r="BD75" s="129"/>
      <c r="BE75" s="129"/>
      <c r="BF75" s="129"/>
      <c r="BG75" s="129"/>
      <c r="BH75" s="129"/>
      <c r="BJ75" s="237"/>
      <c r="BN75" s="216" t="s">
        <v>225</v>
      </c>
      <c r="BO75" s="115">
        <v>1</v>
      </c>
      <c r="BP75" s="116">
        <v>2</v>
      </c>
      <c r="BQ75" s="117">
        <v>3</v>
      </c>
      <c r="BR75" s="118">
        <v>4</v>
      </c>
      <c r="BS75" s="119">
        <v>5</v>
      </c>
      <c r="BT75" s="120">
        <v>6</v>
      </c>
      <c r="BU75" s="121">
        <v>7</v>
      </c>
      <c r="BV75" s="51">
        <v>8</v>
      </c>
      <c r="BW75" s="683">
        <v>9</v>
      </c>
      <c r="BX75" s="122">
        <v>10</v>
      </c>
      <c r="BY75" s="123">
        <v>11</v>
      </c>
      <c r="BZ75" s="124">
        <v>12</v>
      </c>
      <c r="CA75" s="125">
        <v>13</v>
      </c>
      <c r="CB75" s="53">
        <v>14</v>
      </c>
      <c r="CC75" s="54">
        <v>15</v>
      </c>
      <c r="CD75" s="251"/>
      <c r="CG75" s="251"/>
      <c r="CH75" s="838"/>
      <c r="CP75" s="838"/>
      <c r="CV75" s="247"/>
    </row>
    <row r="76" spans="4:150" ht="17" customHeight="1" x14ac:dyDescent="0.15">
      <c r="D76" s="246"/>
      <c r="AN76" s="247"/>
      <c r="AQ76" s="246"/>
      <c r="AS76" s="236"/>
      <c r="AT76" s="117">
        <v>3</v>
      </c>
      <c r="AU76" s="232" t="s">
        <v>151</v>
      </c>
      <c r="AV76" s="241"/>
      <c r="AW76" s="129"/>
      <c r="AX76" s="129"/>
      <c r="AY76" s="129"/>
      <c r="AZ76" s="129"/>
      <c r="BA76" s="129"/>
      <c r="BB76" s="129"/>
      <c r="BC76" s="129"/>
      <c r="BD76" s="129"/>
      <c r="BE76" s="129"/>
      <c r="BF76" s="129"/>
      <c r="BG76" s="129"/>
      <c r="BH76" s="129"/>
      <c r="BJ76" s="237"/>
      <c r="BO76" s="216" t="s">
        <v>227</v>
      </c>
      <c r="BP76" s="115">
        <v>1</v>
      </c>
      <c r="BQ76" s="116">
        <v>2</v>
      </c>
      <c r="BR76" s="117">
        <v>3</v>
      </c>
      <c r="BS76" s="118">
        <v>4</v>
      </c>
      <c r="BT76" s="119">
        <v>5</v>
      </c>
      <c r="BU76" s="120">
        <v>6</v>
      </c>
      <c r="BV76" s="121">
        <v>7</v>
      </c>
      <c r="BW76" s="51">
        <v>8</v>
      </c>
      <c r="BX76" s="683">
        <v>9</v>
      </c>
      <c r="BY76" s="122">
        <v>10</v>
      </c>
      <c r="BZ76" s="123">
        <v>11</v>
      </c>
      <c r="CA76" s="124">
        <v>12</v>
      </c>
      <c r="CB76" s="125">
        <v>13</v>
      </c>
      <c r="CC76" s="53">
        <v>14</v>
      </c>
      <c r="CD76" s="54">
        <v>15</v>
      </c>
      <c r="CG76" s="251"/>
      <c r="CH76" s="838"/>
      <c r="CP76" s="838"/>
      <c r="CV76" s="247"/>
    </row>
    <row r="77" spans="4:150" ht="17" customHeight="1" x14ac:dyDescent="0.15">
      <c r="D77" s="246"/>
      <c r="AN77" s="247"/>
      <c r="AQ77" s="246"/>
      <c r="AS77" s="236"/>
      <c r="AT77" s="118">
        <v>4</v>
      </c>
      <c r="AU77" s="232" t="s">
        <v>152</v>
      </c>
      <c r="AV77" s="241"/>
      <c r="AW77" s="129"/>
      <c r="AX77" s="129"/>
      <c r="AY77" s="129"/>
      <c r="AZ77" s="129"/>
      <c r="BA77" s="129"/>
      <c r="BB77" s="129"/>
      <c r="BC77" s="129"/>
      <c r="BD77" s="129"/>
      <c r="BE77" s="129"/>
      <c r="BF77" s="129"/>
      <c r="BG77" s="129"/>
      <c r="BH77" s="129"/>
      <c r="BJ77" s="237"/>
      <c r="BP77" s="216" t="s">
        <v>229</v>
      </c>
      <c r="BQ77" s="115">
        <v>1</v>
      </c>
      <c r="BR77" s="116">
        <v>2</v>
      </c>
      <c r="BS77" s="117">
        <v>3</v>
      </c>
      <c r="BT77" s="118">
        <v>4</v>
      </c>
      <c r="BU77" s="119">
        <v>5</v>
      </c>
      <c r="BV77" s="120">
        <v>6</v>
      </c>
      <c r="BW77" s="121">
        <v>7</v>
      </c>
      <c r="BX77" s="51">
        <v>8</v>
      </c>
      <c r="BY77" s="683">
        <v>9</v>
      </c>
      <c r="BZ77" s="122">
        <v>10</v>
      </c>
      <c r="CA77" s="123">
        <v>11</v>
      </c>
      <c r="CB77" s="124">
        <v>12</v>
      </c>
      <c r="CC77" s="125">
        <v>13</v>
      </c>
      <c r="CD77" s="53">
        <v>14</v>
      </c>
      <c r="CE77" s="54">
        <v>15</v>
      </c>
      <c r="CH77" s="838"/>
      <c r="CJ77" s="9"/>
      <c r="CP77" s="838"/>
      <c r="CV77" s="247"/>
    </row>
    <row r="78" spans="4:150" ht="17" customHeight="1" x14ac:dyDescent="0.15">
      <c r="D78" s="246"/>
      <c r="AN78" s="247"/>
      <c r="AQ78" s="246"/>
      <c r="AS78" s="236"/>
      <c r="AT78" s="119">
        <v>5</v>
      </c>
      <c r="AU78" s="232" t="s">
        <v>153</v>
      </c>
      <c r="AV78" s="241"/>
      <c r="AW78" s="129"/>
      <c r="AX78" s="129"/>
      <c r="AY78" s="129"/>
      <c r="AZ78" s="129"/>
      <c r="BA78" s="129"/>
      <c r="BB78" s="129"/>
      <c r="BC78" s="129"/>
      <c r="BD78" s="129"/>
      <c r="BE78" s="129"/>
      <c r="BF78" s="129"/>
      <c r="BG78" s="129"/>
      <c r="BH78" s="129"/>
      <c r="BJ78" s="237"/>
      <c r="BO78" s="251"/>
      <c r="BQ78" s="216" t="s">
        <v>253</v>
      </c>
      <c r="BR78" s="115">
        <v>1</v>
      </c>
      <c r="BS78" s="116">
        <v>2</v>
      </c>
      <c r="BT78" s="117">
        <v>3</v>
      </c>
      <c r="BU78" s="118">
        <v>4</v>
      </c>
      <c r="BV78" s="119">
        <v>5</v>
      </c>
      <c r="BW78" s="120">
        <v>6</v>
      </c>
      <c r="BX78" s="121">
        <v>7</v>
      </c>
      <c r="BY78" s="51">
        <v>8</v>
      </c>
      <c r="BZ78" s="683">
        <v>9</v>
      </c>
      <c r="CA78" s="122">
        <v>10</v>
      </c>
      <c r="CB78" s="123">
        <v>11</v>
      </c>
      <c r="CC78" s="124">
        <v>12</v>
      </c>
      <c r="CD78" s="125">
        <v>13</v>
      </c>
      <c r="CE78" s="53">
        <v>14</v>
      </c>
      <c r="CF78" s="54">
        <v>15</v>
      </c>
      <c r="CG78" s="251"/>
      <c r="CH78" s="838"/>
      <c r="CP78" s="838"/>
      <c r="CV78" s="247"/>
    </row>
    <row r="79" spans="4:150" ht="17" customHeight="1" x14ac:dyDescent="0.15">
      <c r="D79" s="246"/>
      <c r="AN79" s="247"/>
      <c r="AQ79" s="246"/>
      <c r="AS79" s="236"/>
      <c r="AT79" s="120">
        <v>6</v>
      </c>
      <c r="AU79" s="232" t="s">
        <v>155</v>
      </c>
      <c r="AV79" s="241"/>
      <c r="AW79" s="129"/>
      <c r="AX79" s="129"/>
      <c r="AY79" s="129"/>
      <c r="AZ79" s="129"/>
      <c r="BA79" s="129"/>
      <c r="BB79" s="129"/>
      <c r="BC79" s="129"/>
      <c r="BD79" s="129"/>
      <c r="BE79" s="129"/>
      <c r="BF79" s="129"/>
      <c r="BG79" s="129"/>
      <c r="BH79" s="129"/>
      <c r="BJ79" s="237"/>
      <c r="BO79" s="251"/>
      <c r="BP79" s="251"/>
      <c r="BR79" s="216" t="s">
        <v>254</v>
      </c>
      <c r="BS79" s="115">
        <v>1</v>
      </c>
      <c r="BT79" s="116">
        <v>2</v>
      </c>
      <c r="BU79" s="117">
        <v>3</v>
      </c>
      <c r="BV79" s="118">
        <v>4</v>
      </c>
      <c r="BW79" s="119">
        <v>5</v>
      </c>
      <c r="BX79" s="120">
        <v>6</v>
      </c>
      <c r="BY79" s="121">
        <v>7</v>
      </c>
      <c r="BZ79" s="51">
        <v>8</v>
      </c>
      <c r="CA79" s="683">
        <v>9</v>
      </c>
      <c r="CB79" s="122">
        <v>10</v>
      </c>
      <c r="CC79" s="123">
        <v>11</v>
      </c>
      <c r="CD79" s="124">
        <v>12</v>
      </c>
      <c r="CE79" s="125">
        <v>13</v>
      </c>
      <c r="CF79" s="53">
        <v>14</v>
      </c>
      <c r="CG79" s="54">
        <v>15</v>
      </c>
      <c r="CH79" s="838"/>
      <c r="CP79" s="838"/>
      <c r="CV79" s="247"/>
    </row>
    <row r="80" spans="4:150" ht="17" customHeight="1" x14ac:dyDescent="0.15">
      <c r="D80" s="246"/>
      <c r="AN80" s="247"/>
      <c r="AQ80" s="246"/>
      <c r="AS80" s="236"/>
      <c r="AT80" s="121">
        <v>7</v>
      </c>
      <c r="AU80" s="232" t="s">
        <v>157</v>
      </c>
      <c r="AV80" s="241"/>
      <c r="AW80" s="129"/>
      <c r="AX80" s="129"/>
      <c r="AY80" s="129"/>
      <c r="AZ80" s="129"/>
      <c r="BA80" s="129"/>
      <c r="BB80" s="129"/>
      <c r="BC80" s="129"/>
      <c r="BD80" s="129"/>
      <c r="BE80" s="129"/>
      <c r="BF80" s="129"/>
      <c r="BG80" s="129"/>
      <c r="BH80" s="129"/>
      <c r="BJ80" s="237"/>
      <c r="BN80" s="175"/>
      <c r="BO80" s="175"/>
      <c r="BP80" s="175"/>
      <c r="BQ80" s="175"/>
      <c r="BR80" s="175"/>
      <c r="BS80" s="175"/>
      <c r="BT80" s="175"/>
      <c r="BU80" s="833" t="s">
        <v>231</v>
      </c>
      <c r="BV80" s="175"/>
      <c r="BX80" s="175"/>
      <c r="BY80" s="833" t="s">
        <v>232</v>
      </c>
      <c r="CC80" s="175"/>
      <c r="CD80" s="175"/>
      <c r="CG80" s="175"/>
      <c r="CH80" s="838"/>
      <c r="CP80" s="838"/>
      <c r="CV80" s="247"/>
    </row>
    <row r="81" spans="4:139" ht="17" customHeight="1" x14ac:dyDescent="0.15">
      <c r="D81" s="246"/>
      <c r="AN81" s="247"/>
      <c r="AQ81" s="246"/>
      <c r="AS81" s="236"/>
      <c r="AT81" s="51">
        <v>8</v>
      </c>
      <c r="AU81" s="232" t="s">
        <v>160</v>
      </c>
      <c r="AV81" s="241"/>
      <c r="AW81" s="129"/>
      <c r="AX81" s="129"/>
      <c r="AY81" s="129"/>
      <c r="AZ81" s="129"/>
      <c r="BA81" s="129"/>
      <c r="BB81" s="129"/>
      <c r="BC81" s="129"/>
      <c r="BD81" s="129"/>
      <c r="BE81" s="129"/>
      <c r="BF81" s="129"/>
      <c r="BG81" s="129"/>
      <c r="BH81" s="129"/>
      <c r="BJ81" s="237"/>
      <c r="BU81" s="834"/>
      <c r="BY81" s="834"/>
      <c r="CH81" s="838"/>
      <c r="CP81" s="838"/>
      <c r="CV81" s="247"/>
    </row>
    <row r="82" spans="4:139" ht="17" customHeight="1" x14ac:dyDescent="0.15">
      <c r="D82" s="246"/>
      <c r="AN82" s="247"/>
      <c r="AQ82" s="246"/>
      <c r="AS82" s="236"/>
      <c r="AT82" s="683">
        <v>9</v>
      </c>
      <c r="AU82" s="232" t="s">
        <v>163</v>
      </c>
      <c r="AV82" s="241"/>
      <c r="AW82" s="129"/>
      <c r="AX82" s="129"/>
      <c r="AY82" s="129"/>
      <c r="AZ82" s="129"/>
      <c r="BA82" s="129"/>
      <c r="BB82" s="129"/>
      <c r="BC82" s="129"/>
      <c r="BD82" s="129"/>
      <c r="BE82" s="129"/>
      <c r="BF82" s="129"/>
      <c r="BG82" s="129"/>
      <c r="BH82" s="129"/>
      <c r="BJ82" s="237"/>
      <c r="BU82" s="834"/>
      <c r="BY82" s="834"/>
      <c r="CH82" s="838"/>
      <c r="CP82" s="838"/>
      <c r="CV82" s="247"/>
    </row>
    <row r="83" spans="4:139" ht="17" customHeight="1" x14ac:dyDescent="0.15">
      <c r="D83" s="246"/>
      <c r="AN83" s="247"/>
      <c r="AQ83" s="246"/>
      <c r="AS83" s="236"/>
      <c r="AT83" s="122">
        <v>10</v>
      </c>
      <c r="AU83" s="232" t="s">
        <v>166</v>
      </c>
      <c r="AV83" s="241"/>
      <c r="AW83" s="129"/>
      <c r="AX83" s="129"/>
      <c r="AY83" s="129"/>
      <c r="AZ83" s="129"/>
      <c r="BA83" s="129"/>
      <c r="BB83" s="129"/>
      <c r="BC83" s="129"/>
      <c r="BD83" s="129"/>
      <c r="BE83" s="129"/>
      <c r="BF83" s="129"/>
      <c r="BG83" s="129"/>
      <c r="BH83" s="129"/>
      <c r="BJ83" s="237"/>
      <c r="BU83" s="834"/>
      <c r="BY83" s="834"/>
      <c r="CH83" s="838"/>
      <c r="CP83" s="838"/>
      <c r="CV83" s="247"/>
    </row>
    <row r="84" spans="4:139" ht="17" customHeight="1" x14ac:dyDescent="0.15">
      <c r="D84" s="246"/>
      <c r="AN84" s="247"/>
      <c r="AQ84" s="246"/>
      <c r="AS84" s="236"/>
      <c r="AT84" s="123">
        <v>11</v>
      </c>
      <c r="AU84" s="232" t="s">
        <v>169</v>
      </c>
      <c r="AV84" s="241"/>
      <c r="AW84" s="129"/>
      <c r="AX84" s="129"/>
      <c r="AY84" s="129"/>
      <c r="AZ84" s="129"/>
      <c r="BA84" s="129"/>
      <c r="BB84" s="129"/>
      <c r="BC84" s="129"/>
      <c r="BD84" s="129"/>
      <c r="BE84" s="129"/>
      <c r="BF84" s="129"/>
      <c r="BG84" s="129"/>
      <c r="BH84" s="129"/>
      <c r="BJ84" s="237"/>
      <c r="BU84" s="834"/>
      <c r="BY84" s="834"/>
      <c r="CG84" s="9"/>
      <c r="CH84" s="838"/>
      <c r="CJ84" s="9"/>
      <c r="CP84" s="838"/>
      <c r="CV84" s="247"/>
    </row>
    <row r="85" spans="4:139" ht="17" customHeight="1" x14ac:dyDescent="0.15">
      <c r="D85" s="246"/>
      <c r="AN85" s="247"/>
      <c r="AQ85" s="246"/>
      <c r="AS85" s="236"/>
      <c r="AT85" s="124">
        <v>12</v>
      </c>
      <c r="AU85" s="232" t="s">
        <v>171</v>
      </c>
      <c r="BJ85" s="237"/>
      <c r="BU85" s="835"/>
      <c r="BY85" s="835"/>
      <c r="CG85" s="9"/>
      <c r="CH85" s="838"/>
      <c r="CI85" s="9"/>
      <c r="CJ85" s="9"/>
      <c r="CP85" s="838"/>
      <c r="CV85" s="247"/>
      <c r="DA85" s="38"/>
      <c r="DB85" s="38"/>
      <c r="EG85" s="38"/>
      <c r="EH85" s="38"/>
      <c r="EI85" s="38"/>
    </row>
    <row r="86" spans="4:139" ht="17" customHeight="1" x14ac:dyDescent="0.15">
      <c r="D86" s="246"/>
      <c r="AN86" s="247"/>
      <c r="AQ86" s="246"/>
      <c r="AS86" s="236"/>
      <c r="AT86" s="125">
        <v>13</v>
      </c>
      <c r="AU86" s="232" t="s">
        <v>255</v>
      </c>
      <c r="BJ86" s="237"/>
      <c r="CR86" s="9"/>
      <c r="CS86" s="9"/>
      <c r="CV86" s="247"/>
      <c r="DA86" s="38"/>
      <c r="DB86" s="38"/>
      <c r="EG86" s="38"/>
      <c r="EH86" s="38"/>
      <c r="EI86" s="38"/>
    </row>
    <row r="87" spans="4:139" ht="17" customHeight="1" x14ac:dyDescent="0.15">
      <c r="D87" s="246"/>
      <c r="AN87" s="247"/>
      <c r="AQ87" s="246"/>
      <c r="AS87" s="236"/>
      <c r="AT87" s="53">
        <v>14</v>
      </c>
      <c r="AU87" s="232" t="s">
        <v>175</v>
      </c>
      <c r="BJ87" s="237"/>
      <c r="CR87" s="9"/>
      <c r="CS87" s="9"/>
      <c r="CV87" s="247"/>
      <c r="DA87" s="38"/>
      <c r="DB87" s="38"/>
      <c r="EG87" s="38"/>
      <c r="EH87" s="38"/>
      <c r="EI87" s="38"/>
    </row>
    <row r="88" spans="4:139" ht="17" customHeight="1" x14ac:dyDescent="0.15">
      <c r="D88" s="246"/>
      <c r="AN88" s="247"/>
      <c r="AQ88" s="246"/>
      <c r="AS88" s="236"/>
      <c r="AT88" s="54">
        <v>15</v>
      </c>
      <c r="AU88" s="232" t="s">
        <v>177</v>
      </c>
      <c r="AV88" s="241"/>
      <c r="AW88" s="129"/>
      <c r="AX88" s="129"/>
      <c r="AY88" s="129"/>
      <c r="AZ88" s="129"/>
      <c r="BA88" s="129"/>
      <c r="BB88" s="129"/>
      <c r="BC88" s="129"/>
      <c r="BD88" s="129"/>
      <c r="BE88" s="129"/>
      <c r="BF88" s="129"/>
      <c r="BG88" s="129"/>
      <c r="BH88" s="129"/>
      <c r="BJ88" s="237"/>
      <c r="CR88" s="9"/>
      <c r="CS88" s="9"/>
      <c r="CV88" s="247"/>
      <c r="DA88" s="38"/>
      <c r="DB88" s="38"/>
      <c r="EG88" s="38"/>
      <c r="EH88" s="38"/>
      <c r="EI88" s="38"/>
    </row>
    <row r="89" spans="4:139" ht="17" customHeight="1" x14ac:dyDescent="0.15">
      <c r="D89" s="246"/>
      <c r="AN89" s="247"/>
      <c r="AQ89" s="246"/>
      <c r="AS89" s="238"/>
      <c r="AT89" s="239"/>
      <c r="AU89" s="239"/>
      <c r="AV89" s="239"/>
      <c r="AW89" s="239"/>
      <c r="AX89" s="239"/>
      <c r="AY89" s="239"/>
      <c r="AZ89" s="239"/>
      <c r="BA89" s="239"/>
      <c r="BB89" s="239"/>
      <c r="BC89" s="239"/>
      <c r="BD89" s="239"/>
      <c r="BE89" s="239"/>
      <c r="BF89" s="239"/>
      <c r="BG89" s="239"/>
      <c r="BH89" s="239"/>
      <c r="BI89" s="239"/>
      <c r="BJ89" s="240"/>
      <c r="CR89" s="9"/>
      <c r="CS89" s="9"/>
      <c r="CV89" s="247"/>
      <c r="DA89" s="38"/>
      <c r="DB89" s="38"/>
      <c r="EG89" s="38"/>
      <c r="EH89" s="38"/>
      <c r="EI89" s="38"/>
    </row>
    <row r="90" spans="4:139" ht="17" customHeight="1" x14ac:dyDescent="0.15">
      <c r="D90" s="246"/>
      <c r="AN90" s="247"/>
      <c r="AQ90" s="246"/>
      <c r="CR90" s="9"/>
      <c r="CS90" s="9"/>
      <c r="CV90" s="247"/>
      <c r="DA90" s="38"/>
      <c r="DB90" s="38"/>
      <c r="EG90" s="38"/>
      <c r="EH90" s="38"/>
      <c r="EI90" s="38"/>
    </row>
    <row r="91" spans="4:139" ht="17" customHeight="1" x14ac:dyDescent="0.15">
      <c r="D91" s="246"/>
      <c r="AN91" s="247"/>
      <c r="AQ91" s="246"/>
      <c r="BO91" s="38"/>
      <c r="BP91" s="38"/>
      <c r="BQ91" s="38"/>
      <c r="BR91" s="38"/>
      <c r="BS91" s="38"/>
      <c r="BT91" s="38"/>
      <c r="BU91" s="38"/>
      <c r="BV91" s="38"/>
      <c r="BW91" s="38"/>
      <c r="BX91" s="38"/>
      <c r="BY91" s="38"/>
      <c r="BZ91" s="38"/>
      <c r="CA91" s="38"/>
      <c r="CB91" s="38"/>
      <c r="CC91" s="38"/>
      <c r="CD91" s="38"/>
      <c r="CE91" s="38"/>
      <c r="CF91" s="38"/>
      <c r="CG91" s="38"/>
      <c r="CH91" s="38"/>
      <c r="CI91" s="38"/>
      <c r="CJ91" s="38"/>
      <c r="CV91" s="247"/>
    </row>
    <row r="92" spans="4:139" ht="17" customHeight="1" x14ac:dyDescent="0.15">
      <c r="D92" s="246"/>
      <c r="AN92" s="247"/>
      <c r="AQ92" s="246"/>
      <c r="CV92" s="247"/>
    </row>
    <row r="93" spans="4:139" ht="17" customHeight="1" x14ac:dyDescent="0.15">
      <c r="D93" s="246"/>
      <c r="AN93" s="247"/>
      <c r="AQ93" s="246"/>
      <c r="CV93" s="247"/>
    </row>
    <row r="94" spans="4:139" ht="17" customHeight="1" x14ac:dyDescent="0.15">
      <c r="D94" s="246"/>
      <c r="AN94" s="247"/>
      <c r="AQ94" s="246"/>
      <c r="CV94" s="247"/>
    </row>
    <row r="95" spans="4:139" ht="17" customHeight="1" x14ac:dyDescent="0.15">
      <c r="D95" s="246"/>
      <c r="AN95" s="247"/>
      <c r="AQ95" s="246"/>
      <c r="CV95" s="247"/>
    </row>
    <row r="96" spans="4:139" ht="17" customHeight="1" x14ac:dyDescent="0.15">
      <c r="D96" s="246"/>
      <c r="AN96" s="247"/>
      <c r="AQ96" s="246"/>
      <c r="CV96" s="247"/>
    </row>
    <row r="97" spans="1:100" ht="17" customHeight="1" x14ac:dyDescent="0.15">
      <c r="D97" s="248"/>
      <c r="E97" s="249"/>
      <c r="F97" s="249"/>
      <c r="G97" s="249"/>
      <c r="H97" s="249"/>
      <c r="I97" s="249"/>
      <c r="J97" s="249"/>
      <c r="K97" s="249"/>
      <c r="L97" s="249"/>
      <c r="M97" s="249"/>
      <c r="N97" s="249"/>
      <c r="O97" s="249"/>
      <c r="P97" s="249"/>
      <c r="Q97" s="249"/>
      <c r="R97" s="249"/>
      <c r="S97" s="249"/>
      <c r="T97" s="249"/>
      <c r="U97" s="249"/>
      <c r="V97" s="249"/>
      <c r="W97" s="249"/>
      <c r="X97" s="249"/>
      <c r="Y97" s="249"/>
      <c r="Z97" s="249"/>
      <c r="AA97" s="249"/>
      <c r="AB97" s="249"/>
      <c r="AC97" s="249"/>
      <c r="AD97" s="249"/>
      <c r="AE97" s="249"/>
      <c r="AF97" s="249"/>
      <c r="AG97" s="249"/>
      <c r="AH97" s="249"/>
      <c r="AI97" s="249"/>
      <c r="AJ97" s="249"/>
      <c r="AK97" s="249"/>
      <c r="AL97" s="249"/>
      <c r="AM97" s="249"/>
      <c r="AN97" s="250"/>
      <c r="AQ97" s="248"/>
      <c r="AR97" s="249"/>
      <c r="AS97" s="249"/>
      <c r="AT97" s="249"/>
      <c r="AU97" s="249"/>
      <c r="AV97" s="249"/>
      <c r="AW97" s="249"/>
      <c r="AX97" s="249"/>
      <c r="AY97" s="249"/>
      <c r="AZ97" s="249"/>
      <c r="BA97" s="249"/>
      <c r="BB97" s="249"/>
      <c r="BC97" s="249"/>
      <c r="BD97" s="249"/>
      <c r="BE97" s="249"/>
      <c r="BF97" s="249"/>
      <c r="BG97" s="249"/>
      <c r="BH97" s="249"/>
      <c r="BI97" s="249"/>
      <c r="BJ97" s="249"/>
      <c r="BK97" s="249"/>
      <c r="BL97" s="249"/>
      <c r="BM97" s="249"/>
      <c r="BN97" s="249"/>
      <c r="BO97" s="249"/>
      <c r="BP97" s="249"/>
      <c r="BQ97" s="249"/>
      <c r="BR97" s="249"/>
      <c r="BS97" s="249"/>
      <c r="BT97" s="249"/>
      <c r="BU97" s="249"/>
      <c r="BV97" s="249"/>
      <c r="BW97" s="249"/>
      <c r="BX97" s="249"/>
      <c r="BY97" s="249"/>
      <c r="BZ97" s="249"/>
      <c r="CA97" s="249"/>
      <c r="CB97" s="249"/>
      <c r="CC97" s="249"/>
      <c r="CD97" s="249"/>
      <c r="CE97" s="249"/>
      <c r="CF97" s="249"/>
      <c r="CG97" s="249"/>
      <c r="CH97" s="249"/>
      <c r="CI97" s="249"/>
      <c r="CJ97" s="249"/>
      <c r="CK97" s="249"/>
      <c r="CL97" s="249"/>
      <c r="CM97" s="249"/>
      <c r="CN97" s="249"/>
      <c r="CO97" s="249"/>
      <c r="CP97" s="249"/>
      <c r="CQ97" s="249"/>
      <c r="CR97" s="249"/>
      <c r="CS97" s="249"/>
      <c r="CT97" s="249"/>
      <c r="CU97" s="249"/>
      <c r="CV97" s="250"/>
    </row>
    <row r="100" spans="1:100" ht="17" customHeight="1" x14ac:dyDescent="0.15">
      <c r="A100" s="252"/>
      <c r="B100" s="252"/>
      <c r="C100" s="252"/>
      <c r="D100" s="252"/>
      <c r="E100" s="252"/>
      <c r="F100" s="252"/>
      <c r="G100" s="252"/>
      <c r="H100" s="252"/>
      <c r="I100" s="252"/>
      <c r="J100" s="252"/>
      <c r="K100" s="252"/>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E100" s="252"/>
      <c r="BF100" s="252"/>
      <c r="BG100" s="252"/>
      <c r="BH100" s="252"/>
      <c r="BI100" s="252"/>
      <c r="BJ100" s="252"/>
      <c r="BK100" s="252"/>
      <c r="BL100" s="252"/>
      <c r="BM100" s="252"/>
      <c r="BN100" s="252"/>
      <c r="BO100" s="252"/>
      <c r="BP100" s="252"/>
      <c r="BQ100" s="252"/>
      <c r="BR100" s="252"/>
      <c r="BS100" s="252"/>
      <c r="BT100" s="252"/>
      <c r="BU100" s="252"/>
      <c r="BV100" s="252"/>
      <c r="BW100" s="252"/>
      <c r="BX100" s="252"/>
      <c r="BY100" s="252"/>
      <c r="BZ100" s="252"/>
      <c r="CA100" s="252"/>
      <c r="CB100" s="252"/>
      <c r="CC100" s="252"/>
      <c r="CD100" s="252"/>
      <c r="CE100" s="253"/>
      <c r="CF100" s="253"/>
      <c r="CG100" s="253"/>
      <c r="CH100" s="253"/>
      <c r="CI100" s="253"/>
      <c r="CJ100" s="253"/>
      <c r="CK100" s="252"/>
      <c r="CL100" s="252"/>
      <c r="CM100" s="252"/>
      <c r="CN100" s="252"/>
      <c r="CO100" s="252"/>
      <c r="CP100" s="252"/>
      <c r="CQ100" s="252"/>
      <c r="CR100" s="252"/>
      <c r="CS100" s="252"/>
      <c r="CT100" s="252"/>
      <c r="CU100" s="252"/>
      <c r="CV100" s="252"/>
    </row>
    <row r="105" spans="1:100" ht="17" customHeight="1" x14ac:dyDescent="0.15">
      <c r="H105" s="9"/>
      <c r="I105" s="9"/>
      <c r="J105" s="9"/>
      <c r="K105" s="262" t="s">
        <v>2</v>
      </c>
      <c r="L105" s="262"/>
      <c r="M105" s="262"/>
      <c r="N105" s="262"/>
      <c r="O105" s="262"/>
      <c r="P105" s="262" t="s">
        <v>3</v>
      </c>
      <c r="Q105" s="262"/>
      <c r="R105" s="262"/>
      <c r="S105" s="262"/>
      <c r="T105" s="262" t="s">
        <v>4</v>
      </c>
      <c r="U105" s="262"/>
      <c r="V105" s="262"/>
      <c r="W105" s="262"/>
      <c r="X105" s="262" t="s">
        <v>5</v>
      </c>
      <c r="Y105" s="262"/>
      <c r="Z105" s="262"/>
      <c r="AA105" s="262"/>
      <c r="AB105" s="262" t="s">
        <v>6</v>
      </c>
      <c r="AC105" s="262"/>
      <c r="AD105" s="262"/>
      <c r="AE105" s="262"/>
      <c r="AF105" s="262"/>
      <c r="AG105" s="262" t="s">
        <v>7</v>
      </c>
      <c r="AH105" s="262"/>
      <c r="AI105" s="262"/>
      <c r="AJ105" s="262"/>
      <c r="AK105" s="262" t="s">
        <v>8</v>
      </c>
      <c r="AL105" s="262"/>
      <c r="AM105" s="262"/>
      <c r="AN105" s="262"/>
      <c r="AO105" s="262"/>
    </row>
    <row r="106" spans="1:100" ht="17" customHeight="1" x14ac:dyDescent="0.15">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row>
    <row r="107" spans="1:100" ht="17" customHeight="1" x14ac:dyDescent="0.15">
      <c r="H107" s="9"/>
      <c r="I107" s="9"/>
      <c r="J107" s="9"/>
      <c r="K107" s="216" t="s">
        <v>225</v>
      </c>
      <c r="L107" s="115">
        <v>1</v>
      </c>
      <c r="M107" s="217">
        <v>2</v>
      </c>
      <c r="N107" s="116">
        <v>3</v>
      </c>
      <c r="O107" s="117">
        <v>4</v>
      </c>
      <c r="P107" s="118">
        <v>5</v>
      </c>
      <c r="Q107" s="218">
        <v>6</v>
      </c>
      <c r="R107" s="219">
        <v>7</v>
      </c>
      <c r="S107" s="119">
        <v>8</v>
      </c>
      <c r="T107" s="120">
        <v>9</v>
      </c>
      <c r="U107" s="121">
        <v>10</v>
      </c>
      <c r="V107" s="220">
        <v>11</v>
      </c>
      <c r="W107" s="221">
        <v>12</v>
      </c>
      <c r="X107" s="683">
        <v>13</v>
      </c>
      <c r="Y107" s="222">
        <v>14</v>
      </c>
      <c r="Z107" s="223">
        <v>15</v>
      </c>
      <c r="AA107" s="122">
        <v>16</v>
      </c>
      <c r="AB107" s="224">
        <v>17</v>
      </c>
      <c r="AC107" s="123">
        <v>18</v>
      </c>
      <c r="AD107" s="124">
        <v>19</v>
      </c>
      <c r="AE107" s="125">
        <v>20</v>
      </c>
      <c r="AF107" s="53">
        <v>21</v>
      </c>
      <c r="AG107" s="54">
        <v>22</v>
      </c>
      <c r="AH107" s="55">
        <v>23</v>
      </c>
      <c r="AI107" s="225">
        <v>24</v>
      </c>
      <c r="AJ107" s="226">
        <v>25</v>
      </c>
      <c r="AM107" s="9"/>
    </row>
    <row r="108" spans="1:100" ht="17" customHeight="1" x14ac:dyDescent="0.15">
      <c r="H108" s="9"/>
      <c r="I108" s="9"/>
      <c r="J108" s="9"/>
      <c r="L108" s="216" t="s">
        <v>227</v>
      </c>
      <c r="M108" s="115">
        <v>1</v>
      </c>
      <c r="N108" s="217">
        <v>2</v>
      </c>
      <c r="O108" s="116">
        <v>3</v>
      </c>
      <c r="P108" s="117">
        <v>4</v>
      </c>
      <c r="Q108" s="118">
        <v>5</v>
      </c>
      <c r="R108" s="218">
        <v>6</v>
      </c>
      <c r="S108" s="219">
        <v>7</v>
      </c>
      <c r="T108" s="119">
        <v>8</v>
      </c>
      <c r="U108" s="120">
        <v>9</v>
      </c>
      <c r="V108" s="121">
        <v>10</v>
      </c>
      <c r="W108" s="220">
        <v>11</v>
      </c>
      <c r="X108" s="221">
        <v>12</v>
      </c>
      <c r="Y108" s="683">
        <v>13</v>
      </c>
      <c r="Z108" s="222">
        <v>14</v>
      </c>
      <c r="AA108" s="223">
        <v>15</v>
      </c>
      <c r="AB108" s="122">
        <v>16</v>
      </c>
      <c r="AC108" s="224">
        <v>17</v>
      </c>
      <c r="AD108" s="123">
        <v>18</v>
      </c>
      <c r="AE108" s="124">
        <v>19</v>
      </c>
      <c r="AF108" s="125">
        <v>20</v>
      </c>
      <c r="AG108" s="53">
        <v>21</v>
      </c>
      <c r="AH108" s="54">
        <v>22</v>
      </c>
      <c r="AI108" s="55">
        <v>23</v>
      </c>
      <c r="AJ108" s="225">
        <v>24</v>
      </c>
      <c r="AK108" s="226">
        <v>25</v>
      </c>
      <c r="AM108" s="9"/>
    </row>
    <row r="109" spans="1:100" ht="17" customHeight="1" x14ac:dyDescent="0.15">
      <c r="H109" s="9"/>
      <c r="I109" s="9"/>
      <c r="J109" s="9"/>
      <c r="M109" s="216" t="s">
        <v>229</v>
      </c>
      <c r="N109" s="115">
        <v>1</v>
      </c>
      <c r="O109" s="217">
        <v>2</v>
      </c>
      <c r="P109" s="116">
        <v>3</v>
      </c>
      <c r="Q109" s="117">
        <v>4</v>
      </c>
      <c r="R109" s="118">
        <v>5</v>
      </c>
      <c r="S109" s="218">
        <v>6</v>
      </c>
      <c r="T109" s="219">
        <v>7</v>
      </c>
      <c r="U109" s="119">
        <v>8</v>
      </c>
      <c r="V109" s="120">
        <v>9</v>
      </c>
      <c r="W109" s="121">
        <v>10</v>
      </c>
      <c r="X109" s="220">
        <v>11</v>
      </c>
      <c r="Y109" s="221">
        <v>12</v>
      </c>
      <c r="Z109" s="683">
        <v>13</v>
      </c>
      <c r="AA109" s="222">
        <v>14</v>
      </c>
      <c r="AB109" s="223">
        <v>15</v>
      </c>
      <c r="AC109" s="122">
        <v>16</v>
      </c>
      <c r="AD109" s="224">
        <v>17</v>
      </c>
      <c r="AE109" s="123">
        <v>18</v>
      </c>
      <c r="AF109" s="124">
        <v>19</v>
      </c>
      <c r="AG109" s="125">
        <v>20</v>
      </c>
      <c r="AH109" s="53">
        <v>21</v>
      </c>
      <c r="AI109" s="54">
        <v>22</v>
      </c>
      <c r="AJ109" s="55">
        <v>23</v>
      </c>
      <c r="AK109" s="225">
        <v>24</v>
      </c>
      <c r="AL109" s="226">
        <v>25</v>
      </c>
      <c r="AM109" s="9"/>
    </row>
    <row r="110" spans="1:100" ht="17" customHeight="1" x14ac:dyDescent="0.15">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row>
    <row r="111" spans="1:100" ht="17" customHeight="1" x14ac:dyDescent="0.15">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row>
    <row r="112" spans="1:100" ht="17" customHeight="1" x14ac:dyDescent="0.15">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row>
    <row r="113" spans="8:41" ht="17" customHeight="1" x14ac:dyDescent="0.15">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row>
    <row r="114" spans="8:41" ht="17" customHeight="1" x14ac:dyDescent="0.15">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row>
    <row r="115" spans="8:41" ht="17" customHeight="1" x14ac:dyDescent="0.15">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row>
    <row r="116" spans="8:41" ht="17" customHeight="1" x14ac:dyDescent="0.15">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row>
    <row r="117" spans="8:41" ht="17" customHeight="1" x14ac:dyDescent="0.15">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row>
    <row r="118" spans="8:41" ht="17" customHeight="1" thickBot="1" x14ac:dyDescent="0.2">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row>
    <row r="119" spans="8:41" ht="17" customHeight="1" thickBot="1" x14ac:dyDescent="0.2">
      <c r="H119" s="9"/>
      <c r="I119" s="9"/>
      <c r="J119" s="9"/>
      <c r="K119" s="734" t="s">
        <v>225</v>
      </c>
      <c r="L119" s="733">
        <v>1</v>
      </c>
      <c r="M119" s="732">
        <v>1</v>
      </c>
      <c r="N119" s="732">
        <v>1</v>
      </c>
      <c r="O119" s="731">
        <v>2</v>
      </c>
      <c r="P119" s="730">
        <v>2</v>
      </c>
      <c r="Q119" s="737">
        <v>2</v>
      </c>
      <c r="R119" s="736">
        <v>3</v>
      </c>
      <c r="S119" s="736">
        <v>3</v>
      </c>
      <c r="T119" s="736">
        <v>3</v>
      </c>
      <c r="U119" s="735">
        <v>4</v>
      </c>
      <c r="V119" s="741">
        <v>4</v>
      </c>
      <c r="W119" s="740">
        <v>4</v>
      </c>
      <c r="X119" s="739">
        <v>5</v>
      </c>
      <c r="Y119" s="739">
        <v>5</v>
      </c>
      <c r="Z119" s="738">
        <v>5</v>
      </c>
      <c r="AA119" s="745">
        <v>6</v>
      </c>
      <c r="AB119" s="744">
        <v>6</v>
      </c>
      <c r="AC119" s="744">
        <v>6</v>
      </c>
      <c r="AD119" s="743">
        <v>7</v>
      </c>
      <c r="AE119" s="742">
        <v>7</v>
      </c>
      <c r="AF119" s="748">
        <v>7</v>
      </c>
      <c r="AG119" s="747">
        <v>8</v>
      </c>
      <c r="AH119" s="747">
        <v>8</v>
      </c>
      <c r="AI119" s="747">
        <v>8</v>
      </c>
      <c r="AJ119" s="746">
        <v>9</v>
      </c>
      <c r="AK119" s="9"/>
      <c r="AL119" s="9"/>
      <c r="AM119" s="9"/>
    </row>
    <row r="120" spans="8:41" ht="17" customHeight="1" thickBot="1" x14ac:dyDescent="0.2">
      <c r="H120" s="9"/>
      <c r="I120" s="9"/>
      <c r="J120" s="9"/>
      <c r="K120" s="129"/>
      <c r="L120" s="129"/>
      <c r="M120" s="129"/>
      <c r="P120" s="734" t="s">
        <v>227</v>
      </c>
      <c r="Q120" s="733">
        <v>1</v>
      </c>
      <c r="R120" s="732">
        <v>1</v>
      </c>
      <c r="S120" s="732">
        <v>1</v>
      </c>
      <c r="T120" s="731">
        <v>2</v>
      </c>
      <c r="U120" s="730">
        <v>2</v>
      </c>
      <c r="V120" s="737">
        <v>2</v>
      </c>
      <c r="W120" s="736">
        <v>3</v>
      </c>
      <c r="X120" s="736">
        <v>3</v>
      </c>
      <c r="Y120" s="736">
        <v>3</v>
      </c>
      <c r="Z120" s="735">
        <v>4</v>
      </c>
      <c r="AA120" s="741">
        <v>4</v>
      </c>
      <c r="AB120" s="740">
        <v>4</v>
      </c>
      <c r="AC120" s="739">
        <v>5</v>
      </c>
      <c r="AD120" s="739">
        <v>5</v>
      </c>
      <c r="AE120" s="738">
        <v>5</v>
      </c>
      <c r="AF120" s="745">
        <v>6</v>
      </c>
      <c r="AG120" s="744">
        <v>6</v>
      </c>
      <c r="AH120" s="744">
        <v>6</v>
      </c>
      <c r="AI120" s="743">
        <v>7</v>
      </c>
      <c r="AJ120" s="742">
        <v>7</v>
      </c>
      <c r="AK120" s="9"/>
      <c r="AL120" s="9"/>
      <c r="AM120" s="9"/>
    </row>
    <row r="121" spans="8:41" ht="17" customHeight="1" thickBot="1" x14ac:dyDescent="0.2">
      <c r="H121" s="9"/>
      <c r="I121" s="9"/>
      <c r="J121" s="9"/>
      <c r="K121" s="129"/>
      <c r="L121" s="129"/>
      <c r="M121" s="129"/>
      <c r="N121" s="129"/>
      <c r="O121" s="129"/>
      <c r="P121" s="129"/>
      <c r="U121" s="734" t="s">
        <v>229</v>
      </c>
      <c r="V121" s="733">
        <v>1</v>
      </c>
      <c r="W121" s="732">
        <v>1</v>
      </c>
      <c r="X121" s="732">
        <v>1</v>
      </c>
      <c r="Y121" s="731">
        <v>2</v>
      </c>
      <c r="Z121" s="730">
        <v>2</v>
      </c>
      <c r="AA121" s="737">
        <v>2</v>
      </c>
      <c r="AB121" s="736">
        <v>3</v>
      </c>
      <c r="AC121" s="736">
        <v>3</v>
      </c>
      <c r="AD121" s="736">
        <v>3</v>
      </c>
      <c r="AE121" s="735">
        <v>4</v>
      </c>
      <c r="AF121" s="741">
        <v>4</v>
      </c>
      <c r="AG121" s="740">
        <v>4</v>
      </c>
      <c r="AH121" s="739">
        <v>5</v>
      </c>
      <c r="AI121" s="739">
        <v>5</v>
      </c>
      <c r="AJ121" s="738">
        <v>5</v>
      </c>
      <c r="AK121" s="9"/>
      <c r="AL121" s="9"/>
      <c r="AM121" s="9"/>
    </row>
    <row r="122" spans="8:41" ht="17" customHeight="1" thickBot="1" x14ac:dyDescent="0.2">
      <c r="H122" s="9"/>
      <c r="I122" s="9"/>
      <c r="J122" s="9"/>
      <c r="K122" s="129"/>
      <c r="L122" s="129"/>
      <c r="M122" s="129"/>
      <c r="N122" s="129"/>
      <c r="O122" s="129"/>
      <c r="P122" s="129"/>
      <c r="Q122" s="129"/>
      <c r="R122" s="129"/>
      <c r="S122" s="129"/>
      <c r="Z122" s="734" t="s">
        <v>253</v>
      </c>
      <c r="AA122" s="733">
        <v>1</v>
      </c>
      <c r="AB122" s="732">
        <v>1</v>
      </c>
      <c r="AC122" s="732">
        <v>1</v>
      </c>
      <c r="AD122" s="731">
        <v>2</v>
      </c>
      <c r="AE122" s="730">
        <v>2</v>
      </c>
      <c r="AF122" s="737">
        <v>2</v>
      </c>
      <c r="AG122" s="736">
        <v>3</v>
      </c>
      <c r="AH122" s="736">
        <v>3</v>
      </c>
      <c r="AI122" s="736">
        <v>3</v>
      </c>
      <c r="AJ122" s="735">
        <v>4</v>
      </c>
      <c r="AK122" s="9"/>
      <c r="AL122" s="9"/>
      <c r="AM122" s="9"/>
    </row>
    <row r="123" spans="8:41" ht="17" customHeight="1" thickBot="1" x14ac:dyDescent="0.2">
      <c r="H123" s="9"/>
      <c r="I123" s="9"/>
      <c r="J123" s="9"/>
      <c r="K123" s="129"/>
      <c r="L123" s="129"/>
      <c r="M123" s="129"/>
      <c r="N123" s="129"/>
      <c r="O123" s="129"/>
      <c r="P123" s="129"/>
      <c r="Q123" s="129"/>
      <c r="R123" s="129"/>
      <c r="S123" s="129"/>
      <c r="T123" s="129"/>
      <c r="U123" s="129"/>
      <c r="V123" s="129"/>
      <c r="AE123" s="734" t="s">
        <v>254</v>
      </c>
      <c r="AF123" s="733">
        <v>1</v>
      </c>
      <c r="AG123" s="732">
        <v>1</v>
      </c>
      <c r="AH123" s="732">
        <v>1</v>
      </c>
      <c r="AI123" s="731">
        <v>2</v>
      </c>
      <c r="AJ123" s="730">
        <v>2</v>
      </c>
      <c r="AK123" s="9"/>
      <c r="AL123" s="9"/>
      <c r="AM123" s="9"/>
    </row>
    <row r="124" spans="8:41" ht="17" customHeight="1" x14ac:dyDescent="0.15">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row>
    <row r="125" spans="8:41" ht="17" customHeight="1" x14ac:dyDescent="0.15">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row>
    <row r="126" spans="8:41" ht="17" customHeight="1" x14ac:dyDescent="0.15">
      <c r="H126" s="9"/>
      <c r="I126" s="9"/>
      <c r="J126" s="9"/>
      <c r="K126" s="262" t="s">
        <v>2</v>
      </c>
      <c r="L126" s="262"/>
      <c r="M126" s="262"/>
      <c r="N126" s="262"/>
      <c r="O126" s="262"/>
      <c r="P126" s="262" t="s">
        <v>3</v>
      </c>
      <c r="Q126" s="262"/>
      <c r="R126" s="262"/>
      <c r="S126" s="262"/>
      <c r="T126" s="262" t="s">
        <v>4</v>
      </c>
      <c r="U126" s="262"/>
      <c r="V126" s="262"/>
      <c r="W126" s="262"/>
      <c r="X126" s="262" t="s">
        <v>5</v>
      </c>
      <c r="Y126" s="262"/>
      <c r="Z126" s="262"/>
      <c r="AA126" s="262"/>
      <c r="AB126" s="262" t="s">
        <v>6</v>
      </c>
      <c r="AC126" s="262"/>
      <c r="AD126" s="262"/>
      <c r="AE126" s="262"/>
      <c r="AF126" s="262"/>
      <c r="AG126" s="262" t="s">
        <v>7</v>
      </c>
      <c r="AH126" s="262"/>
      <c r="AI126" s="262"/>
      <c r="AJ126" s="262"/>
      <c r="AK126" s="262" t="s">
        <v>8</v>
      </c>
      <c r="AL126" s="262"/>
      <c r="AM126" s="262"/>
      <c r="AN126" s="262"/>
      <c r="AO126" s="262"/>
    </row>
    <row r="127" spans="8:41" ht="17" customHeight="1" x14ac:dyDescent="0.15">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row>
    <row r="128" spans="8:41" ht="17" customHeight="1" x14ac:dyDescent="0.15">
      <c r="H128" s="9"/>
      <c r="I128" s="9"/>
      <c r="J128" s="9"/>
      <c r="K128" s="216" t="s">
        <v>225</v>
      </c>
      <c r="L128" s="115">
        <v>1</v>
      </c>
      <c r="M128" s="116">
        <v>2</v>
      </c>
      <c r="N128" s="117">
        <v>3</v>
      </c>
      <c r="O128" s="118">
        <v>4</v>
      </c>
      <c r="P128" s="119">
        <v>5</v>
      </c>
      <c r="Q128" s="120">
        <v>6</v>
      </c>
      <c r="R128" s="121">
        <v>7</v>
      </c>
      <c r="S128" s="51">
        <v>8</v>
      </c>
      <c r="T128" s="683">
        <v>9</v>
      </c>
      <c r="U128" s="122">
        <v>10</v>
      </c>
      <c r="V128" s="123">
        <v>11</v>
      </c>
      <c r="W128" s="124">
        <v>12</v>
      </c>
      <c r="X128" s="125">
        <v>13</v>
      </c>
      <c r="Y128" s="53">
        <v>14</v>
      </c>
      <c r="Z128" s="54">
        <v>15</v>
      </c>
      <c r="AA128" s="251"/>
      <c r="AD128" s="251"/>
      <c r="AE128" s="9"/>
      <c r="AF128" s="9"/>
      <c r="AG128" s="9"/>
      <c r="AH128" s="9"/>
      <c r="AI128" s="9"/>
      <c r="AJ128" s="9"/>
      <c r="AK128" s="9"/>
      <c r="AL128" s="9"/>
      <c r="AM128" s="9"/>
    </row>
    <row r="129" spans="8:39" ht="17" customHeight="1" x14ac:dyDescent="0.15">
      <c r="H129" s="9"/>
      <c r="I129" s="9"/>
      <c r="J129" s="9"/>
      <c r="L129" s="216" t="s">
        <v>227</v>
      </c>
      <c r="M129" s="115">
        <v>1</v>
      </c>
      <c r="N129" s="116">
        <v>2</v>
      </c>
      <c r="O129" s="117">
        <v>3</v>
      </c>
      <c r="P129" s="118">
        <v>4</v>
      </c>
      <c r="Q129" s="119">
        <v>5</v>
      </c>
      <c r="R129" s="120">
        <v>6</v>
      </c>
      <c r="S129" s="121">
        <v>7</v>
      </c>
      <c r="T129" s="51">
        <v>8</v>
      </c>
      <c r="U129" s="683">
        <v>9</v>
      </c>
      <c r="V129" s="122">
        <v>10</v>
      </c>
      <c r="W129" s="123">
        <v>11</v>
      </c>
      <c r="X129" s="124">
        <v>12</v>
      </c>
      <c r="Y129" s="125">
        <v>13</v>
      </c>
      <c r="Z129" s="53">
        <v>14</v>
      </c>
      <c r="AA129" s="54">
        <v>15</v>
      </c>
      <c r="AD129" s="251"/>
      <c r="AE129" s="9"/>
      <c r="AF129" s="9"/>
      <c r="AG129" s="9"/>
      <c r="AH129" s="9"/>
      <c r="AI129" s="9"/>
      <c r="AJ129" s="9"/>
      <c r="AK129" s="9"/>
      <c r="AL129" s="9"/>
      <c r="AM129" s="9"/>
    </row>
    <row r="130" spans="8:39" ht="17" customHeight="1" x14ac:dyDescent="0.15">
      <c r="H130" s="9"/>
      <c r="I130" s="9"/>
      <c r="J130" s="9"/>
      <c r="M130" s="216" t="s">
        <v>229</v>
      </c>
      <c r="N130" s="115">
        <v>1</v>
      </c>
      <c r="O130" s="116">
        <v>2</v>
      </c>
      <c r="P130" s="117">
        <v>3</v>
      </c>
      <c r="Q130" s="118">
        <v>4</v>
      </c>
      <c r="R130" s="119">
        <v>5</v>
      </c>
      <c r="S130" s="120">
        <v>6</v>
      </c>
      <c r="T130" s="121">
        <v>7</v>
      </c>
      <c r="U130" s="51">
        <v>8</v>
      </c>
      <c r="V130" s="683">
        <v>9</v>
      </c>
      <c r="W130" s="122">
        <v>10</v>
      </c>
      <c r="X130" s="123">
        <v>11</v>
      </c>
      <c r="Y130" s="124">
        <v>12</v>
      </c>
      <c r="Z130" s="125">
        <v>13</v>
      </c>
      <c r="AA130" s="53">
        <v>14</v>
      </c>
      <c r="AB130" s="54">
        <v>15</v>
      </c>
      <c r="AE130" s="9"/>
      <c r="AF130" s="9"/>
      <c r="AG130" s="9"/>
      <c r="AH130" s="9"/>
      <c r="AI130" s="9"/>
      <c r="AJ130" s="9"/>
      <c r="AK130" s="9"/>
      <c r="AL130" s="9"/>
      <c r="AM130" s="9"/>
    </row>
    <row r="131" spans="8:39" ht="17" customHeight="1" x14ac:dyDescent="0.15">
      <c r="H131" s="9"/>
      <c r="I131" s="9"/>
      <c r="J131" s="9"/>
      <c r="L131" s="251"/>
      <c r="N131" s="216" t="s">
        <v>253</v>
      </c>
      <c r="O131" s="115">
        <v>1</v>
      </c>
      <c r="P131" s="116">
        <v>2</v>
      </c>
      <c r="Q131" s="117">
        <v>3</v>
      </c>
      <c r="R131" s="118">
        <v>4</v>
      </c>
      <c r="S131" s="119">
        <v>5</v>
      </c>
      <c r="T131" s="120">
        <v>6</v>
      </c>
      <c r="U131" s="121">
        <v>7</v>
      </c>
      <c r="V131" s="51">
        <v>8</v>
      </c>
      <c r="W131" s="683">
        <v>9</v>
      </c>
      <c r="X131" s="122">
        <v>10</v>
      </c>
      <c r="Y131" s="123">
        <v>11</v>
      </c>
      <c r="Z131" s="124">
        <v>12</v>
      </c>
      <c r="AA131" s="125">
        <v>13</v>
      </c>
      <c r="AB131" s="53">
        <v>14</v>
      </c>
      <c r="AC131" s="54">
        <v>15</v>
      </c>
      <c r="AD131" s="251"/>
      <c r="AE131" s="9"/>
      <c r="AF131" s="9"/>
      <c r="AG131" s="9"/>
      <c r="AH131" s="9"/>
      <c r="AI131" s="9"/>
      <c r="AJ131" s="9"/>
      <c r="AK131" s="9"/>
      <c r="AL131" s="9"/>
      <c r="AM131" s="9"/>
    </row>
    <row r="132" spans="8:39" ht="17" customHeight="1" x14ac:dyDescent="0.15">
      <c r="H132" s="9"/>
      <c r="I132" s="9"/>
      <c r="J132" s="9"/>
      <c r="L132" s="251"/>
      <c r="M132" s="251"/>
      <c r="O132" s="216" t="s">
        <v>254</v>
      </c>
      <c r="P132" s="115">
        <v>1</v>
      </c>
      <c r="Q132" s="116">
        <v>2</v>
      </c>
      <c r="R132" s="117">
        <v>3</v>
      </c>
      <c r="S132" s="118">
        <v>4</v>
      </c>
      <c r="T132" s="119">
        <v>5</v>
      </c>
      <c r="U132" s="120">
        <v>6</v>
      </c>
      <c r="V132" s="121">
        <v>7</v>
      </c>
      <c r="W132" s="51">
        <v>8</v>
      </c>
      <c r="X132" s="683">
        <v>9</v>
      </c>
      <c r="Y132" s="122">
        <v>10</v>
      </c>
      <c r="Z132" s="123">
        <v>11</v>
      </c>
      <c r="AA132" s="124">
        <v>12</v>
      </c>
      <c r="AB132" s="125">
        <v>13</v>
      </c>
      <c r="AC132" s="53">
        <v>14</v>
      </c>
      <c r="AD132" s="54">
        <v>15</v>
      </c>
      <c r="AE132" s="9"/>
      <c r="AF132" s="9"/>
      <c r="AG132" s="9"/>
      <c r="AH132" s="9"/>
      <c r="AI132" s="9"/>
      <c r="AJ132" s="9"/>
      <c r="AK132" s="9"/>
      <c r="AL132" s="9"/>
      <c r="AM132" s="9"/>
    </row>
    <row r="133" spans="8:39" ht="17" customHeight="1" x14ac:dyDescent="0.15">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row>
  </sheetData>
  <mergeCells count="8">
    <mergeCell ref="CC18:CC23"/>
    <mergeCell ref="CI18:CI23"/>
    <mergeCell ref="CP13:CP23"/>
    <mergeCell ref="AU56:BM56"/>
    <mergeCell ref="BU80:BU85"/>
    <mergeCell ref="BY80:BY85"/>
    <mergeCell ref="CH74:CH85"/>
    <mergeCell ref="CP74:CP85"/>
  </mergeCells>
  <hyperlinks>
    <hyperlink ref="AU56" r:id="rId1" xr:uid="{4875E994-F37D-2846-A103-7FA13D45CF4B}"/>
  </hyperlinks>
  <pageMargins left="0.7" right="0.7" top="0.75" bottom="0.75" header="0.3" footer="0.3"/>
  <pageSetup orientation="portrait" r:id="rId2"/>
  <drawing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S497"/>
  <sheetViews>
    <sheetView zoomScale="94" zoomScaleNormal="94" workbookViewId="0"/>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74" bestFit="1" customWidth="1"/>
    <col min="6" max="6" width="11.1640625" style="74" customWidth="1"/>
    <col min="7" max="7" width="5.6640625" style="74" customWidth="1"/>
    <col min="8" max="8" width="11.1640625" style="74" customWidth="1"/>
    <col min="9" max="9" width="5.6640625" style="74" customWidth="1"/>
    <col min="10" max="10" width="11.1640625" style="74" customWidth="1"/>
    <col min="11" max="11" width="5.6640625" style="74" customWidth="1"/>
    <col min="12" max="12" width="11.1640625" style="74" customWidth="1"/>
    <col min="13" max="13" width="5.6640625" style="74" customWidth="1"/>
    <col min="14" max="14" width="11.1640625" style="74" customWidth="1"/>
    <col min="15" max="15" width="5.33203125" style="74" customWidth="1"/>
    <col min="16" max="16" width="11.1640625" style="74" customWidth="1"/>
    <col min="17" max="17" width="5.5" style="74" customWidth="1"/>
    <col min="18" max="18" width="1.1640625" style="74"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30" customWidth="1"/>
    <col min="26" max="26" width="10.5" customWidth="1"/>
    <col min="27" max="27" width="5.5" style="30" bestFit="1" customWidth="1"/>
    <col min="28" max="28" width="10.5" bestFit="1" customWidth="1"/>
    <col min="29" max="29" width="10.5" customWidth="1"/>
    <col min="30" max="30" width="9.5" bestFit="1" customWidth="1"/>
    <col min="31" max="31" width="5.5" customWidth="1"/>
    <col min="32" max="32" width="10.5" bestFit="1" customWidth="1"/>
    <col min="33" max="35" width="5.5" customWidth="1"/>
    <col min="36" max="36" width="10" customWidth="1"/>
    <col min="37" max="37" width="11.5" customWidth="1"/>
    <col min="38" max="38" width="5.5" customWidth="1"/>
    <col min="39" max="39" width="68.6640625" customWidth="1"/>
    <col min="40" max="40" width="10.1640625" style="76" bestFit="1" customWidth="1"/>
    <col min="41" max="41" width="8.5" bestFit="1" customWidth="1"/>
    <col min="58" max="58" width="13" bestFit="1" customWidth="1"/>
    <col min="59" max="59" width="13.6640625" bestFit="1" customWidth="1"/>
    <col min="60" max="60" width="10.5" bestFit="1" customWidth="1"/>
    <col min="61" max="61" width="12.6640625" bestFit="1" customWidth="1"/>
    <col min="62" max="62" width="29.6640625" bestFit="1" customWidth="1"/>
    <col min="63" max="63" width="28.5" bestFit="1" customWidth="1"/>
    <col min="64" max="65" width="16.5" bestFit="1" customWidth="1"/>
    <col min="66" max="66" width="21.6640625" bestFit="1" customWidth="1"/>
    <col min="67" max="67" width="18.6640625" bestFit="1" customWidth="1"/>
    <col min="68" max="69" width="23.5" bestFit="1" customWidth="1"/>
    <col min="70" max="70" width="24.6640625" bestFit="1" customWidth="1"/>
    <col min="71" max="71" width="21.6640625" bestFit="1" customWidth="1"/>
    <col min="72" max="72" width="14.5" bestFit="1" customWidth="1"/>
    <col min="73" max="73" width="9.6640625" bestFit="1" customWidth="1"/>
    <col min="74" max="74" width="13" bestFit="1" customWidth="1"/>
    <col min="75" max="75" width="19.6640625" bestFit="1" customWidth="1"/>
    <col min="76" max="76" width="17.33203125" bestFit="1" customWidth="1"/>
    <col min="77" max="77" width="37.33203125" bestFit="1" customWidth="1"/>
    <col min="78" max="78" width="22.33203125" bestFit="1" customWidth="1"/>
    <col min="79" max="79" width="49.5" bestFit="1" customWidth="1"/>
    <col min="80" max="80" width="17.6640625" bestFit="1" customWidth="1"/>
  </cols>
  <sheetData>
    <row r="2" spans="2:45" ht="21" customHeight="1" x14ac:dyDescent="0.25">
      <c r="B2" s="534"/>
      <c r="C2" s="535"/>
      <c r="D2" s="535"/>
      <c r="E2" s="535"/>
      <c r="F2" s="535"/>
      <c r="G2" s="535"/>
      <c r="H2" s="61"/>
      <c r="I2" s="61"/>
      <c r="J2" s="61"/>
      <c r="K2" s="61"/>
      <c r="L2" s="61"/>
      <c r="M2" s="61"/>
      <c r="N2" s="61"/>
      <c r="O2" s="61"/>
      <c r="P2" s="61"/>
      <c r="Q2" s="61"/>
      <c r="R2" s="61"/>
      <c r="S2" s="61"/>
      <c r="T2" s="61"/>
      <c r="U2" s="61"/>
      <c r="V2" s="61"/>
      <c r="W2" s="61"/>
      <c r="X2" s="61"/>
      <c r="Y2" s="61"/>
      <c r="Z2" s="61"/>
      <c r="AA2" s="61"/>
      <c r="AB2" s="61"/>
      <c r="AC2" s="61"/>
      <c r="AD2" s="61"/>
      <c r="AE2" s="61"/>
      <c r="AF2" s="61"/>
      <c r="AG2" s="61"/>
      <c r="AH2" s="62"/>
      <c r="AI2" s="62"/>
      <c r="AJ2" s="62"/>
      <c r="AK2" s="63"/>
      <c r="AL2" s="64" t="s">
        <v>256</v>
      </c>
      <c r="AM2" s="65">
        <f ca="1">TODAY()</f>
        <v>46176</v>
      </c>
      <c r="AN2" s="839"/>
      <c r="AQ2" s="66"/>
      <c r="AR2" s="66"/>
    </row>
    <row r="3" spans="2:45" ht="21" customHeight="1" x14ac:dyDescent="0.25">
      <c r="B3" s="536"/>
      <c r="C3" s="537"/>
      <c r="D3" s="537"/>
      <c r="E3" s="537"/>
      <c r="F3" s="537"/>
      <c r="G3" s="537"/>
      <c r="H3" s="69"/>
      <c r="I3" s="69"/>
      <c r="J3" s="69"/>
      <c r="K3" s="69"/>
      <c r="L3" s="69"/>
      <c r="M3" s="69"/>
      <c r="N3" s="69"/>
      <c r="O3" s="69"/>
      <c r="P3" s="69"/>
      <c r="Q3" s="69"/>
      <c r="R3" s="69"/>
      <c r="S3" s="69"/>
      <c r="T3" s="69"/>
      <c r="U3" s="69"/>
      <c r="V3" s="69"/>
      <c r="W3" s="69"/>
      <c r="X3" s="69"/>
      <c r="Y3" s="69"/>
      <c r="Z3" s="69"/>
      <c r="AA3" s="69"/>
      <c r="AB3" s="69"/>
      <c r="AC3" s="69"/>
      <c r="AD3" s="69"/>
      <c r="AE3" s="69"/>
      <c r="AF3" s="69"/>
      <c r="AG3" s="69"/>
      <c r="AH3" s="70"/>
      <c r="AI3" s="70"/>
      <c r="AJ3" s="70"/>
      <c r="AK3" s="71"/>
      <c r="AL3" s="72" t="s">
        <v>257</v>
      </c>
      <c r="AM3" s="538">
        <f ca="1">WEEKNUM(AM2)</f>
        <v>23</v>
      </c>
      <c r="AN3" s="839"/>
      <c r="AQ3" s="66"/>
      <c r="AR3" s="66"/>
    </row>
    <row r="4" spans="2:45" ht="31" customHeight="1" thickBot="1" x14ac:dyDescent="0.3">
      <c r="B4" s="67"/>
      <c r="C4" s="68"/>
      <c r="D4" s="68"/>
      <c r="E4" s="69"/>
      <c r="S4" s="74"/>
      <c r="T4" s="74"/>
      <c r="U4" s="74"/>
      <c r="V4" s="74"/>
      <c r="W4" s="74"/>
      <c r="X4" s="74"/>
      <c r="Y4" s="74"/>
      <c r="Z4" s="74"/>
      <c r="AA4" s="74"/>
      <c r="AB4" s="74"/>
      <c r="AC4" s="74"/>
      <c r="AD4" s="74"/>
      <c r="AE4" s="74"/>
      <c r="AF4" s="74"/>
      <c r="AG4" s="74"/>
      <c r="AH4" s="74"/>
      <c r="AI4" s="74"/>
      <c r="AJ4" s="74"/>
      <c r="AK4" s="74"/>
      <c r="AL4" s="74"/>
      <c r="AN4" s="839"/>
      <c r="AQ4" s="66"/>
      <c r="AR4" s="66"/>
    </row>
    <row r="5" spans="2:45" s="533" customFormat="1" ht="146" customHeight="1" thickBot="1" x14ac:dyDescent="0.2">
      <c r="B5" s="554" t="s">
        <v>258</v>
      </c>
      <c r="C5" s="554" t="s">
        <v>259</v>
      </c>
      <c r="D5" s="554" t="s">
        <v>260</v>
      </c>
      <c r="E5" s="555" t="s">
        <v>298</v>
      </c>
      <c r="F5" s="549" t="s">
        <v>299</v>
      </c>
      <c r="G5" s="550" t="s">
        <v>300</v>
      </c>
      <c r="H5" s="549" t="s">
        <v>301</v>
      </c>
      <c r="I5" s="550" t="s">
        <v>302</v>
      </c>
      <c r="J5" s="549" t="s">
        <v>303</v>
      </c>
      <c r="K5" s="550" t="s">
        <v>304</v>
      </c>
      <c r="L5" s="549" t="s">
        <v>305</v>
      </c>
      <c r="M5" s="550" t="s">
        <v>261</v>
      </c>
      <c r="N5" s="549" t="s">
        <v>306</v>
      </c>
      <c r="O5" s="550" t="s">
        <v>307</v>
      </c>
      <c r="P5" s="549" t="s">
        <v>308</v>
      </c>
      <c r="Q5" s="550" t="s">
        <v>309</v>
      </c>
      <c r="R5" s="551"/>
      <c r="S5" s="549" t="s">
        <v>262</v>
      </c>
      <c r="T5" s="550" t="s">
        <v>331</v>
      </c>
      <c r="U5" s="550" t="s">
        <v>263</v>
      </c>
      <c r="V5" s="549" t="s">
        <v>264</v>
      </c>
      <c r="W5" s="550" t="s">
        <v>265</v>
      </c>
      <c r="X5" s="550" t="s">
        <v>266</v>
      </c>
      <c r="Y5" s="549" t="s">
        <v>267</v>
      </c>
      <c r="Z5" s="550" t="s">
        <v>268</v>
      </c>
      <c r="AA5" s="550" t="s">
        <v>269</v>
      </c>
      <c r="AB5" s="549" t="s">
        <v>310</v>
      </c>
      <c r="AC5" s="550" t="s">
        <v>270</v>
      </c>
      <c r="AD5" s="549" t="s">
        <v>271</v>
      </c>
      <c r="AE5" s="552" t="s">
        <v>272</v>
      </c>
      <c r="AF5" s="549" t="s">
        <v>273</v>
      </c>
      <c r="AG5" s="550" t="s">
        <v>274</v>
      </c>
      <c r="AH5" s="752" t="s">
        <v>332</v>
      </c>
      <c r="AI5" s="550" t="s">
        <v>275</v>
      </c>
      <c r="AJ5" s="550" t="s">
        <v>276</v>
      </c>
      <c r="AK5" s="553" t="s">
        <v>277</v>
      </c>
      <c r="AL5" s="549" t="s">
        <v>278</v>
      </c>
      <c r="AM5" s="532" t="s">
        <v>279</v>
      </c>
      <c r="AN5" s="532" t="s">
        <v>280</v>
      </c>
    </row>
    <row r="6" spans="2:45" ht="14" customHeight="1" x14ac:dyDescent="0.15">
      <c r="B6" s="32" t="s">
        <v>281</v>
      </c>
      <c r="C6" s="114">
        <v>2</v>
      </c>
      <c r="D6" s="33" t="s">
        <v>282</v>
      </c>
      <c r="E6" s="33" t="s">
        <v>283</v>
      </c>
      <c r="F6" s="557">
        <f>IF(H6="","",H6-(7*G6))</f>
        <v>44907</v>
      </c>
      <c r="G6" s="556">
        <v>1</v>
      </c>
      <c r="H6" s="547">
        <f>IF(J6="","",J6-(7*I6))</f>
        <v>44914</v>
      </c>
      <c r="I6" s="556">
        <v>1</v>
      </c>
      <c r="J6" s="547">
        <f>IF(L6="","",L6-(7*K6))</f>
        <v>44921</v>
      </c>
      <c r="K6" s="556">
        <v>1</v>
      </c>
      <c r="L6" s="547">
        <f>IF(N6="","",N6-(7*M6))</f>
        <v>44928</v>
      </c>
      <c r="M6" s="556">
        <v>1</v>
      </c>
      <c r="N6" s="547">
        <f>IF(P6="","",P6-(7*O6))</f>
        <v>44935</v>
      </c>
      <c r="O6" s="556">
        <v>1</v>
      </c>
      <c r="P6" s="547">
        <f>IF(S6="","",S6-(7*Q6))</f>
        <v>44942</v>
      </c>
      <c r="Q6" s="556">
        <v>1</v>
      </c>
      <c r="R6" s="558"/>
      <c r="S6" s="82">
        <f>IF(V6="","",V6-(7*U6))</f>
        <v>44949</v>
      </c>
      <c r="T6" s="570">
        <v>44907</v>
      </c>
      <c r="U6" s="556">
        <v>1</v>
      </c>
      <c r="V6" s="547">
        <f>IF(Y6="","",Y6-(X6*7))</f>
        <v>44956</v>
      </c>
      <c r="W6" s="570">
        <v>44908</v>
      </c>
      <c r="X6" s="556">
        <v>1</v>
      </c>
      <c r="Y6" s="547">
        <f>IF(AB6="","",AB6-(AA6*7))</f>
        <v>44963</v>
      </c>
      <c r="Z6" s="570">
        <v>44923</v>
      </c>
      <c r="AA6" s="556">
        <v>1</v>
      </c>
      <c r="AB6" s="547">
        <f>IF(AF6="","",AF6-(7*AE6))</f>
        <v>44970</v>
      </c>
      <c r="AC6" s="570">
        <v>44929</v>
      </c>
      <c r="AD6" s="91">
        <f>IF(AND(W6="", T6=""),"",IF(W6="",T6-S6,W6-AB6))</f>
        <v>-62</v>
      </c>
      <c r="AE6" s="556">
        <v>5</v>
      </c>
      <c r="AF6" s="547">
        <f>IF(AK6="","",AK6-(7*AG6)-(7*AH6))-(7*AI6)</f>
        <v>45005</v>
      </c>
      <c r="AG6" s="556">
        <v>1</v>
      </c>
      <c r="AH6" s="753">
        <f>ROUNDUP((U6+X6+AA6+AE6+AG6)*0.1,0)</f>
        <v>1</v>
      </c>
      <c r="AI6" s="574">
        <v>1</v>
      </c>
      <c r="AJ6" s="547">
        <v>44979</v>
      </c>
      <c r="AK6" s="548">
        <v>45026</v>
      </c>
      <c r="AL6" s="560">
        <f>AJ6-AK6</f>
        <v>-47</v>
      </c>
      <c r="AM6" s="561"/>
      <c r="AN6" s="103"/>
    </row>
    <row r="7" spans="2:45" ht="14" customHeight="1" x14ac:dyDescent="0.15">
      <c r="B7" s="2" t="s">
        <v>284</v>
      </c>
      <c r="C7" s="114">
        <v>2</v>
      </c>
      <c r="D7" s="33" t="s">
        <v>282</v>
      </c>
      <c r="E7" s="33" t="s">
        <v>283</v>
      </c>
      <c r="F7" s="557">
        <f t="shared" ref="F7:F70" si="0">IF(H7="","",H7-(7*G7))</f>
        <v>44914</v>
      </c>
      <c r="G7" s="556">
        <v>1</v>
      </c>
      <c r="H7" s="547">
        <f t="shared" ref="H7:H18" si="1">IF(J7="","",J7-(7*I7))</f>
        <v>44921</v>
      </c>
      <c r="I7" s="556">
        <v>1</v>
      </c>
      <c r="J7" s="547">
        <f t="shared" ref="J7:J18" si="2">IF(L7="","",L7-(7*K7))</f>
        <v>44928</v>
      </c>
      <c r="K7" s="556">
        <v>1</v>
      </c>
      <c r="L7" s="547">
        <f t="shared" ref="L7:L18" si="3">IF(N7="","",N7-(7*M7))</f>
        <v>44935</v>
      </c>
      <c r="M7" s="556">
        <v>1</v>
      </c>
      <c r="N7" s="547">
        <f t="shared" ref="N7:N18" si="4">IF(P7="","",P7-(7*O7))</f>
        <v>44942</v>
      </c>
      <c r="O7" s="556">
        <v>1</v>
      </c>
      <c r="P7" s="547">
        <f t="shared" ref="P7:P18" si="5">IF(S7="","",S7-(7*Q7))</f>
        <v>44949</v>
      </c>
      <c r="Q7" s="556">
        <v>1</v>
      </c>
      <c r="R7" s="539"/>
      <c r="S7" s="82">
        <f>IF(V7="","",V7-(7*U7))</f>
        <v>44956</v>
      </c>
      <c r="T7" s="570">
        <v>44916</v>
      </c>
      <c r="U7" s="556">
        <v>1</v>
      </c>
      <c r="V7" s="547">
        <f t="shared" ref="V7:V18" si="6">IF(Y7="","",Y7-(X7*7))</f>
        <v>44963</v>
      </c>
      <c r="W7" s="570">
        <v>44909</v>
      </c>
      <c r="X7" s="556">
        <v>1</v>
      </c>
      <c r="Y7" s="82">
        <f t="shared" ref="Y7:Y18" si="7">IF(AB7="","",AB7-(AA7*7))</f>
        <v>44970</v>
      </c>
      <c r="Z7" s="570">
        <v>44930</v>
      </c>
      <c r="AA7" s="556">
        <v>1</v>
      </c>
      <c r="AB7" s="82">
        <f t="shared" ref="AB7:AB18" si="8">IF(AF7="","",AF7-(7*AE7))</f>
        <v>44977</v>
      </c>
      <c r="AC7" s="570">
        <v>44938</v>
      </c>
      <c r="AD7" s="91">
        <f t="shared" ref="AD7:AD18" si="9">IF(AND(W7="", T7=""),"",IF(W7="",T7-S7,W7-AB7))</f>
        <v>-68</v>
      </c>
      <c r="AE7" s="569">
        <v>3</v>
      </c>
      <c r="AF7" s="547">
        <f t="shared" ref="AF7:AF18" si="10">IF(AK7="","",AK7-(7*AG7)-(7*AH7))-(7*AI7)</f>
        <v>44998</v>
      </c>
      <c r="AG7" s="569">
        <v>2</v>
      </c>
      <c r="AH7" s="753">
        <f t="shared" ref="AH7:AH18" si="11">ROUNDUP((U7+X7+AA7+AE7+AG7)*0.1,0)</f>
        <v>1</v>
      </c>
      <c r="AI7" s="574">
        <v>1</v>
      </c>
      <c r="AJ7" s="547">
        <v>44979</v>
      </c>
      <c r="AK7" s="548">
        <v>45026</v>
      </c>
      <c r="AL7" s="560">
        <f t="shared" ref="AL7:AL18" si="12">AJ7-AK7</f>
        <v>-47</v>
      </c>
      <c r="AM7" s="561"/>
      <c r="AN7" s="103"/>
    </row>
    <row r="8" spans="2:45" ht="14" customHeight="1" x14ac:dyDescent="0.15">
      <c r="B8" s="2" t="s">
        <v>285</v>
      </c>
      <c r="C8" s="114">
        <v>2</v>
      </c>
      <c r="D8" s="33" t="s">
        <v>282</v>
      </c>
      <c r="E8" s="33" t="s">
        <v>283</v>
      </c>
      <c r="F8" s="557">
        <f t="shared" si="0"/>
        <v>44900</v>
      </c>
      <c r="G8" s="556">
        <v>1</v>
      </c>
      <c r="H8" s="547">
        <f t="shared" si="1"/>
        <v>44907</v>
      </c>
      <c r="I8" s="556">
        <v>1</v>
      </c>
      <c r="J8" s="547">
        <f t="shared" si="2"/>
        <v>44914</v>
      </c>
      <c r="K8" s="556">
        <v>1</v>
      </c>
      <c r="L8" s="547">
        <f t="shared" si="3"/>
        <v>44921</v>
      </c>
      <c r="M8" s="556">
        <v>1</v>
      </c>
      <c r="N8" s="547">
        <f t="shared" si="4"/>
        <v>44928</v>
      </c>
      <c r="O8" s="556">
        <v>1</v>
      </c>
      <c r="P8" s="547">
        <f t="shared" si="5"/>
        <v>44935</v>
      </c>
      <c r="Q8" s="556">
        <v>1</v>
      </c>
      <c r="R8" s="539"/>
      <c r="S8" s="82">
        <f>IF(V8="","",V8-(7*U8))</f>
        <v>44942</v>
      </c>
      <c r="T8" s="571">
        <v>44904</v>
      </c>
      <c r="U8" s="556">
        <v>1</v>
      </c>
      <c r="V8" s="547">
        <f t="shared" si="6"/>
        <v>44949</v>
      </c>
      <c r="W8" s="573">
        <v>44911</v>
      </c>
      <c r="X8" s="556">
        <v>1</v>
      </c>
      <c r="Y8" s="82">
        <f t="shared" si="7"/>
        <v>44956</v>
      </c>
      <c r="Z8" s="573">
        <v>44918</v>
      </c>
      <c r="AA8" s="556">
        <v>1</v>
      </c>
      <c r="AB8" s="82">
        <f t="shared" si="8"/>
        <v>44963</v>
      </c>
      <c r="AC8" s="573">
        <v>44924</v>
      </c>
      <c r="AD8" s="91">
        <f t="shared" si="9"/>
        <v>-52</v>
      </c>
      <c r="AE8" s="569">
        <v>5</v>
      </c>
      <c r="AF8" s="547">
        <f t="shared" si="10"/>
        <v>44998</v>
      </c>
      <c r="AG8" s="569">
        <v>2</v>
      </c>
      <c r="AH8" s="753">
        <f t="shared" si="11"/>
        <v>1</v>
      </c>
      <c r="AI8" s="574">
        <v>1</v>
      </c>
      <c r="AJ8" s="547">
        <v>44979</v>
      </c>
      <c r="AK8" s="548">
        <v>45026</v>
      </c>
      <c r="AL8" s="560">
        <f t="shared" si="12"/>
        <v>-47</v>
      </c>
      <c r="AM8" s="563"/>
      <c r="AN8" s="103"/>
    </row>
    <row r="9" spans="2:45" ht="14" customHeight="1" x14ac:dyDescent="0.15">
      <c r="B9" s="2" t="s">
        <v>216</v>
      </c>
      <c r="C9" s="114">
        <v>2</v>
      </c>
      <c r="D9" s="37" t="s">
        <v>240</v>
      </c>
      <c r="E9" s="3" t="s">
        <v>286</v>
      </c>
      <c r="F9" s="557">
        <f t="shared" si="0"/>
        <v>44830</v>
      </c>
      <c r="G9" s="556">
        <v>1</v>
      </c>
      <c r="H9" s="547">
        <f t="shared" si="1"/>
        <v>44837</v>
      </c>
      <c r="I9" s="556">
        <v>1</v>
      </c>
      <c r="J9" s="547">
        <f t="shared" si="2"/>
        <v>44844</v>
      </c>
      <c r="K9" s="556">
        <v>1</v>
      </c>
      <c r="L9" s="547">
        <f t="shared" si="3"/>
        <v>44851</v>
      </c>
      <c r="M9" s="556">
        <v>1</v>
      </c>
      <c r="N9" s="547">
        <f t="shared" si="4"/>
        <v>44858</v>
      </c>
      <c r="O9" s="556">
        <v>1</v>
      </c>
      <c r="P9" s="547">
        <f t="shared" si="5"/>
        <v>44865</v>
      </c>
      <c r="Q9" s="556">
        <v>1</v>
      </c>
      <c r="R9" s="539"/>
      <c r="S9" s="82">
        <f t="shared" ref="S9:S18" si="13">IF(V9="","",V9-(7*U9))</f>
        <v>44872</v>
      </c>
      <c r="T9" s="571">
        <v>44838</v>
      </c>
      <c r="U9" s="556">
        <v>1</v>
      </c>
      <c r="V9" s="547">
        <f t="shared" si="6"/>
        <v>44879</v>
      </c>
      <c r="W9" s="573">
        <v>44845</v>
      </c>
      <c r="X9" s="556">
        <v>1</v>
      </c>
      <c r="Y9" s="82">
        <f t="shared" si="7"/>
        <v>44886</v>
      </c>
      <c r="Z9" s="573">
        <v>44852</v>
      </c>
      <c r="AA9" s="556">
        <v>1</v>
      </c>
      <c r="AB9" s="82">
        <f t="shared" si="8"/>
        <v>44893</v>
      </c>
      <c r="AC9" s="573">
        <v>44859</v>
      </c>
      <c r="AD9" s="91">
        <f t="shared" si="9"/>
        <v>-48</v>
      </c>
      <c r="AE9" s="569">
        <v>14</v>
      </c>
      <c r="AF9" s="547">
        <f t="shared" si="10"/>
        <v>44991</v>
      </c>
      <c r="AG9" s="569">
        <v>3</v>
      </c>
      <c r="AH9" s="753">
        <f t="shared" si="11"/>
        <v>2</v>
      </c>
      <c r="AI9" s="574">
        <v>1</v>
      </c>
      <c r="AJ9" s="82">
        <v>44985</v>
      </c>
      <c r="AK9" s="79">
        <v>45033</v>
      </c>
      <c r="AL9" s="560">
        <f t="shared" si="12"/>
        <v>-48</v>
      </c>
      <c r="AM9" s="563"/>
      <c r="AN9" s="103"/>
    </row>
    <row r="10" spans="2:45" ht="14" customHeight="1" x14ac:dyDescent="0.15">
      <c r="B10" s="2" t="s">
        <v>287</v>
      </c>
      <c r="C10" s="114">
        <v>2</v>
      </c>
      <c r="D10" s="37" t="s">
        <v>240</v>
      </c>
      <c r="E10" s="3" t="s">
        <v>286</v>
      </c>
      <c r="F10" s="557">
        <f t="shared" si="0"/>
        <v>44914</v>
      </c>
      <c r="G10" s="556">
        <v>1</v>
      </c>
      <c r="H10" s="547">
        <f t="shared" si="1"/>
        <v>44921</v>
      </c>
      <c r="I10" s="556">
        <v>1</v>
      </c>
      <c r="J10" s="547">
        <f t="shared" si="2"/>
        <v>44928</v>
      </c>
      <c r="K10" s="556">
        <v>1</v>
      </c>
      <c r="L10" s="547">
        <f t="shared" si="3"/>
        <v>44935</v>
      </c>
      <c r="M10" s="556">
        <v>1</v>
      </c>
      <c r="N10" s="547">
        <f t="shared" si="4"/>
        <v>44942</v>
      </c>
      <c r="O10" s="556">
        <v>1</v>
      </c>
      <c r="P10" s="547">
        <f t="shared" si="5"/>
        <v>44949</v>
      </c>
      <c r="Q10" s="556">
        <v>1</v>
      </c>
      <c r="R10" s="539"/>
      <c r="S10" s="82">
        <f>IF(V10="","",V10-(7*U10))</f>
        <v>44956</v>
      </c>
      <c r="T10" s="571">
        <v>44915</v>
      </c>
      <c r="U10" s="556">
        <v>1</v>
      </c>
      <c r="V10" s="547">
        <f t="shared" si="6"/>
        <v>44963</v>
      </c>
      <c r="W10" s="573">
        <v>44861</v>
      </c>
      <c r="X10" s="556">
        <v>1</v>
      </c>
      <c r="Y10" s="82">
        <f t="shared" si="7"/>
        <v>44970</v>
      </c>
      <c r="Z10" s="573">
        <v>44929</v>
      </c>
      <c r="AA10" s="556">
        <v>1</v>
      </c>
      <c r="AB10" s="82">
        <f t="shared" si="8"/>
        <v>44977</v>
      </c>
      <c r="AC10" s="573">
        <v>44936</v>
      </c>
      <c r="AD10" s="91">
        <f>IF(AND(W10="", T10=""),"",IF(W10="",T10-S10,W10-AB10))</f>
        <v>-116</v>
      </c>
      <c r="AE10" s="569">
        <v>4</v>
      </c>
      <c r="AF10" s="547">
        <f t="shared" si="10"/>
        <v>45005</v>
      </c>
      <c r="AG10" s="569">
        <v>2</v>
      </c>
      <c r="AH10" s="753">
        <f t="shared" si="11"/>
        <v>1</v>
      </c>
      <c r="AI10" s="574">
        <v>1</v>
      </c>
      <c r="AJ10" s="82">
        <v>44985</v>
      </c>
      <c r="AK10" s="79">
        <v>45033</v>
      </c>
      <c r="AL10" s="560">
        <f t="shared" si="12"/>
        <v>-48</v>
      </c>
      <c r="AM10" s="563"/>
      <c r="AN10" s="103"/>
    </row>
    <row r="11" spans="2:45" ht="14" customHeight="1" x14ac:dyDescent="0.15">
      <c r="B11" s="2" t="s">
        <v>288</v>
      </c>
      <c r="C11" s="114">
        <v>2</v>
      </c>
      <c r="D11" s="37" t="s">
        <v>240</v>
      </c>
      <c r="E11" s="3" t="s">
        <v>286</v>
      </c>
      <c r="F11" s="557">
        <f t="shared" si="0"/>
        <v>44893</v>
      </c>
      <c r="G11" s="556">
        <v>1</v>
      </c>
      <c r="H11" s="547">
        <f t="shared" si="1"/>
        <v>44900</v>
      </c>
      <c r="I11" s="556">
        <v>1</v>
      </c>
      <c r="J11" s="547">
        <f t="shared" si="2"/>
        <v>44907</v>
      </c>
      <c r="K11" s="556">
        <v>1</v>
      </c>
      <c r="L11" s="547">
        <f t="shared" si="3"/>
        <v>44914</v>
      </c>
      <c r="M11" s="556">
        <v>1</v>
      </c>
      <c r="N11" s="547">
        <f t="shared" si="4"/>
        <v>44921</v>
      </c>
      <c r="O11" s="556">
        <v>1</v>
      </c>
      <c r="P11" s="547">
        <f t="shared" si="5"/>
        <v>44928</v>
      </c>
      <c r="Q11" s="556">
        <v>1</v>
      </c>
      <c r="R11" s="539"/>
      <c r="S11" s="82">
        <f t="shared" si="13"/>
        <v>44935</v>
      </c>
      <c r="T11" s="571">
        <v>44901</v>
      </c>
      <c r="U11" s="556">
        <v>1</v>
      </c>
      <c r="V11" s="547">
        <f t="shared" si="6"/>
        <v>44942</v>
      </c>
      <c r="W11" s="573">
        <v>44908</v>
      </c>
      <c r="X11" s="556">
        <v>1</v>
      </c>
      <c r="Y11" s="82">
        <f t="shared" si="7"/>
        <v>44949</v>
      </c>
      <c r="Z11" s="573">
        <v>44915</v>
      </c>
      <c r="AA11" s="556">
        <v>1</v>
      </c>
      <c r="AB11" s="82">
        <f t="shared" si="8"/>
        <v>44956</v>
      </c>
      <c r="AC11" s="573">
        <v>44922</v>
      </c>
      <c r="AD11" s="91">
        <f t="shared" si="9"/>
        <v>-48</v>
      </c>
      <c r="AE11" s="569">
        <v>7</v>
      </c>
      <c r="AF11" s="547">
        <f t="shared" si="10"/>
        <v>45005</v>
      </c>
      <c r="AG11" s="569">
        <v>1</v>
      </c>
      <c r="AH11" s="753">
        <f t="shared" si="11"/>
        <v>2</v>
      </c>
      <c r="AI11" s="574">
        <v>1</v>
      </c>
      <c r="AJ11" s="82">
        <v>44985</v>
      </c>
      <c r="AK11" s="79">
        <v>45033</v>
      </c>
      <c r="AL11" s="560">
        <f t="shared" si="12"/>
        <v>-48</v>
      </c>
      <c r="AM11" s="563"/>
      <c r="AN11" s="103"/>
      <c r="AS11" s="73"/>
    </row>
    <row r="12" spans="2:45" ht="14" customHeight="1" x14ac:dyDescent="0.15">
      <c r="B12" s="2" t="s">
        <v>84</v>
      </c>
      <c r="C12" s="114">
        <v>2</v>
      </c>
      <c r="D12" s="37" t="s">
        <v>289</v>
      </c>
      <c r="E12" s="3" t="s">
        <v>290</v>
      </c>
      <c r="F12" s="557">
        <f t="shared" si="0"/>
        <v>44802</v>
      </c>
      <c r="G12" s="556">
        <v>2</v>
      </c>
      <c r="H12" s="547">
        <f t="shared" si="1"/>
        <v>44816</v>
      </c>
      <c r="I12" s="556">
        <v>2</v>
      </c>
      <c r="J12" s="547">
        <f t="shared" si="2"/>
        <v>44830</v>
      </c>
      <c r="K12" s="556">
        <v>2</v>
      </c>
      <c r="L12" s="547">
        <f t="shared" si="3"/>
        <v>44844</v>
      </c>
      <c r="M12" s="556">
        <v>2</v>
      </c>
      <c r="N12" s="547">
        <f t="shared" si="4"/>
        <v>44858</v>
      </c>
      <c r="O12" s="556">
        <v>2</v>
      </c>
      <c r="P12" s="547">
        <f>IF(S12="","",S12-(7*Q12))</f>
        <v>44872</v>
      </c>
      <c r="Q12" s="556">
        <v>2</v>
      </c>
      <c r="R12" s="539"/>
      <c r="S12" s="82">
        <f t="shared" si="13"/>
        <v>44886</v>
      </c>
      <c r="T12" s="571">
        <v>44849</v>
      </c>
      <c r="U12" s="556">
        <v>2</v>
      </c>
      <c r="V12" s="547">
        <f t="shared" si="6"/>
        <v>44900</v>
      </c>
      <c r="W12" s="573">
        <v>44863</v>
      </c>
      <c r="X12" s="556">
        <v>2</v>
      </c>
      <c r="Y12" s="82">
        <f t="shared" si="7"/>
        <v>44914</v>
      </c>
      <c r="Z12" s="573">
        <v>44875</v>
      </c>
      <c r="AA12" s="556">
        <v>2</v>
      </c>
      <c r="AB12" s="82">
        <f t="shared" si="8"/>
        <v>44928</v>
      </c>
      <c r="AC12" s="573">
        <v>44890</v>
      </c>
      <c r="AD12" s="91">
        <f t="shared" si="9"/>
        <v>-65</v>
      </c>
      <c r="AE12" s="569">
        <v>8</v>
      </c>
      <c r="AF12" s="547">
        <f t="shared" si="10"/>
        <v>44984</v>
      </c>
      <c r="AG12" s="569">
        <v>5</v>
      </c>
      <c r="AH12" s="753">
        <f t="shared" si="11"/>
        <v>2</v>
      </c>
      <c r="AI12" s="574">
        <v>1</v>
      </c>
      <c r="AJ12" s="82">
        <v>44987</v>
      </c>
      <c r="AK12" s="79">
        <v>45040</v>
      </c>
      <c r="AL12" s="560">
        <f t="shared" si="12"/>
        <v>-53</v>
      </c>
      <c r="AM12" s="563"/>
      <c r="AN12" s="103"/>
    </row>
    <row r="13" spans="2:45" ht="14" customHeight="1" x14ac:dyDescent="0.15">
      <c r="B13" s="2" t="s">
        <v>291</v>
      </c>
      <c r="C13" s="114">
        <v>2</v>
      </c>
      <c r="D13" s="37" t="s">
        <v>289</v>
      </c>
      <c r="E13" s="3" t="s">
        <v>290</v>
      </c>
      <c r="F13" s="557">
        <f t="shared" si="0"/>
        <v>44914</v>
      </c>
      <c r="G13" s="556">
        <v>1</v>
      </c>
      <c r="H13" s="547">
        <f t="shared" si="1"/>
        <v>44921</v>
      </c>
      <c r="I13" s="556">
        <v>1</v>
      </c>
      <c r="J13" s="547">
        <f t="shared" si="2"/>
        <v>44928</v>
      </c>
      <c r="K13" s="556">
        <v>1</v>
      </c>
      <c r="L13" s="547">
        <f t="shared" si="3"/>
        <v>44935</v>
      </c>
      <c r="M13" s="556">
        <v>1</v>
      </c>
      <c r="N13" s="547">
        <f t="shared" si="4"/>
        <v>44942</v>
      </c>
      <c r="O13" s="556">
        <v>1</v>
      </c>
      <c r="P13" s="547">
        <f t="shared" si="5"/>
        <v>44949</v>
      </c>
      <c r="Q13" s="556">
        <v>1</v>
      </c>
      <c r="R13" s="539"/>
      <c r="S13" s="82">
        <f t="shared" si="13"/>
        <v>44956</v>
      </c>
      <c r="T13" s="571">
        <v>44911</v>
      </c>
      <c r="U13" s="556">
        <v>1</v>
      </c>
      <c r="V13" s="547">
        <f t="shared" si="6"/>
        <v>44963</v>
      </c>
      <c r="W13" s="573">
        <v>44918</v>
      </c>
      <c r="X13" s="556">
        <v>1</v>
      </c>
      <c r="Y13" s="82">
        <f t="shared" si="7"/>
        <v>44970</v>
      </c>
      <c r="Z13" s="573">
        <v>44925</v>
      </c>
      <c r="AA13" s="556">
        <v>1</v>
      </c>
      <c r="AB13" s="82">
        <f t="shared" si="8"/>
        <v>44977</v>
      </c>
      <c r="AC13" s="573">
        <v>44932</v>
      </c>
      <c r="AD13" s="91">
        <f t="shared" si="9"/>
        <v>-59</v>
      </c>
      <c r="AE13" s="569">
        <v>4</v>
      </c>
      <c r="AF13" s="547">
        <f t="shared" si="10"/>
        <v>45005</v>
      </c>
      <c r="AG13" s="569">
        <v>3</v>
      </c>
      <c r="AH13" s="753">
        <f t="shared" si="11"/>
        <v>1</v>
      </c>
      <c r="AI13" s="574">
        <v>1</v>
      </c>
      <c r="AJ13" s="82">
        <v>44988</v>
      </c>
      <c r="AK13" s="79">
        <v>45040</v>
      </c>
      <c r="AL13" s="560">
        <f t="shared" si="12"/>
        <v>-52</v>
      </c>
      <c r="AM13" s="563"/>
      <c r="AN13" s="103"/>
    </row>
    <row r="14" spans="2:45" ht="14" customHeight="1" x14ac:dyDescent="0.15">
      <c r="B14" s="2" t="s">
        <v>218</v>
      </c>
      <c r="C14" s="114">
        <v>2</v>
      </c>
      <c r="D14" s="37" t="s">
        <v>282</v>
      </c>
      <c r="E14" s="33" t="s">
        <v>283</v>
      </c>
      <c r="F14" s="557">
        <f t="shared" si="0"/>
        <v>44788</v>
      </c>
      <c r="G14" s="556">
        <v>1</v>
      </c>
      <c r="H14" s="547">
        <f t="shared" si="1"/>
        <v>44795</v>
      </c>
      <c r="I14" s="556">
        <v>1</v>
      </c>
      <c r="J14" s="547">
        <f t="shared" si="2"/>
        <v>44802</v>
      </c>
      <c r="K14" s="556">
        <v>1</v>
      </c>
      <c r="L14" s="547">
        <f t="shared" si="3"/>
        <v>44809</v>
      </c>
      <c r="M14" s="556">
        <v>1</v>
      </c>
      <c r="N14" s="547">
        <f t="shared" si="4"/>
        <v>44816</v>
      </c>
      <c r="O14" s="556">
        <v>1</v>
      </c>
      <c r="P14" s="547">
        <f t="shared" si="5"/>
        <v>44823</v>
      </c>
      <c r="Q14" s="556">
        <v>1</v>
      </c>
      <c r="R14" s="540"/>
      <c r="S14" s="82">
        <f t="shared" si="13"/>
        <v>44830</v>
      </c>
      <c r="T14" s="571">
        <v>44805</v>
      </c>
      <c r="U14" s="556">
        <v>1</v>
      </c>
      <c r="V14" s="547">
        <f t="shared" si="6"/>
        <v>44837</v>
      </c>
      <c r="W14" s="573">
        <v>44812</v>
      </c>
      <c r="X14" s="556">
        <v>1</v>
      </c>
      <c r="Y14" s="82">
        <f t="shared" si="7"/>
        <v>44844</v>
      </c>
      <c r="Z14" s="573">
        <v>44819</v>
      </c>
      <c r="AA14" s="556">
        <v>1</v>
      </c>
      <c r="AB14" s="82">
        <f t="shared" si="8"/>
        <v>44851</v>
      </c>
      <c r="AC14" s="573">
        <v>44826</v>
      </c>
      <c r="AD14" s="91">
        <f t="shared" si="9"/>
        <v>-39</v>
      </c>
      <c r="AE14" s="569">
        <v>20</v>
      </c>
      <c r="AF14" s="547">
        <f t="shared" si="10"/>
        <v>44991</v>
      </c>
      <c r="AG14" s="569">
        <v>1</v>
      </c>
      <c r="AH14" s="753">
        <f>ROUNDUP((U14+X14+AA14+AE14+AG14)*0.1,0)</f>
        <v>3</v>
      </c>
      <c r="AI14" s="574">
        <v>1</v>
      </c>
      <c r="AJ14" s="82">
        <v>44980</v>
      </c>
      <c r="AK14" s="548">
        <v>45026</v>
      </c>
      <c r="AL14" s="560">
        <f t="shared" si="12"/>
        <v>-46</v>
      </c>
      <c r="AM14" s="563"/>
      <c r="AN14" s="103"/>
    </row>
    <row r="15" spans="2:45" ht="14" customHeight="1" x14ac:dyDescent="0.15">
      <c r="B15" s="2" t="s">
        <v>292</v>
      </c>
      <c r="C15" s="114">
        <v>2</v>
      </c>
      <c r="D15" s="37" t="s">
        <v>282</v>
      </c>
      <c r="E15" s="33" t="s">
        <v>283</v>
      </c>
      <c r="F15" s="557">
        <f t="shared" si="0"/>
        <v>44914</v>
      </c>
      <c r="G15" s="556">
        <v>1</v>
      </c>
      <c r="H15" s="547">
        <f t="shared" si="1"/>
        <v>44921</v>
      </c>
      <c r="I15" s="556">
        <v>1</v>
      </c>
      <c r="J15" s="547">
        <f t="shared" si="2"/>
        <v>44928</v>
      </c>
      <c r="K15" s="556">
        <v>1</v>
      </c>
      <c r="L15" s="547">
        <f t="shared" si="3"/>
        <v>44935</v>
      </c>
      <c r="M15" s="556">
        <v>1</v>
      </c>
      <c r="N15" s="547">
        <f t="shared" si="4"/>
        <v>44942</v>
      </c>
      <c r="O15" s="556">
        <v>1</v>
      </c>
      <c r="P15" s="547">
        <f t="shared" si="5"/>
        <v>44949</v>
      </c>
      <c r="Q15" s="556">
        <v>1</v>
      </c>
      <c r="R15" s="540"/>
      <c r="S15" s="82">
        <f t="shared" si="13"/>
        <v>44956</v>
      </c>
      <c r="T15" s="571">
        <v>44916</v>
      </c>
      <c r="U15" s="556">
        <v>1</v>
      </c>
      <c r="V15" s="547">
        <f t="shared" si="6"/>
        <v>44963</v>
      </c>
      <c r="W15" s="573">
        <v>44925</v>
      </c>
      <c r="X15" s="556">
        <v>1</v>
      </c>
      <c r="Y15" s="82">
        <f t="shared" si="7"/>
        <v>44970</v>
      </c>
      <c r="Z15" s="573">
        <v>44930</v>
      </c>
      <c r="AA15" s="556">
        <v>1</v>
      </c>
      <c r="AB15" s="82">
        <f t="shared" si="8"/>
        <v>44977</v>
      </c>
      <c r="AC15" s="573">
        <v>44938</v>
      </c>
      <c r="AD15" s="91">
        <f t="shared" si="9"/>
        <v>-52</v>
      </c>
      <c r="AE15" s="569">
        <v>3</v>
      </c>
      <c r="AF15" s="547">
        <f t="shared" si="10"/>
        <v>44998</v>
      </c>
      <c r="AG15" s="569">
        <v>2</v>
      </c>
      <c r="AH15" s="753">
        <f t="shared" si="11"/>
        <v>1</v>
      </c>
      <c r="AI15" s="574">
        <v>1</v>
      </c>
      <c r="AJ15" s="82">
        <v>44980</v>
      </c>
      <c r="AK15" s="548">
        <v>45026</v>
      </c>
      <c r="AL15" s="560">
        <f t="shared" si="12"/>
        <v>-46</v>
      </c>
      <c r="AM15" s="563"/>
      <c r="AN15" s="103"/>
    </row>
    <row r="16" spans="2:45" ht="14" customHeight="1" x14ac:dyDescent="0.15">
      <c r="B16" s="2" t="s">
        <v>293</v>
      </c>
      <c r="C16" s="114">
        <v>2</v>
      </c>
      <c r="D16" s="37" t="s">
        <v>282</v>
      </c>
      <c r="E16" s="33" t="s">
        <v>283</v>
      </c>
      <c r="F16" s="557">
        <f t="shared" si="0"/>
        <v>44858</v>
      </c>
      <c r="G16" s="556">
        <v>2</v>
      </c>
      <c r="H16" s="547">
        <f t="shared" si="1"/>
        <v>44872</v>
      </c>
      <c r="I16" s="556">
        <v>2</v>
      </c>
      <c r="J16" s="547">
        <f>IF(L16="","",L16-(7*K16))</f>
        <v>44886</v>
      </c>
      <c r="K16" s="556">
        <v>2</v>
      </c>
      <c r="L16" s="547">
        <f t="shared" si="3"/>
        <v>44900</v>
      </c>
      <c r="M16" s="556">
        <v>2</v>
      </c>
      <c r="N16" s="547">
        <f t="shared" si="4"/>
        <v>44914</v>
      </c>
      <c r="O16" s="556">
        <v>2</v>
      </c>
      <c r="P16" s="547">
        <f t="shared" si="5"/>
        <v>44928</v>
      </c>
      <c r="Q16" s="556">
        <v>2</v>
      </c>
      <c r="R16" s="540"/>
      <c r="S16" s="82">
        <f t="shared" si="13"/>
        <v>44942</v>
      </c>
      <c r="T16" s="571">
        <v>44903</v>
      </c>
      <c r="U16" s="556">
        <v>2</v>
      </c>
      <c r="V16" s="547">
        <f t="shared" si="6"/>
        <v>44956</v>
      </c>
      <c r="W16" s="573">
        <v>44918</v>
      </c>
      <c r="X16" s="556">
        <v>2</v>
      </c>
      <c r="Y16" s="82">
        <f t="shared" si="7"/>
        <v>44970</v>
      </c>
      <c r="Z16" s="573">
        <v>44930</v>
      </c>
      <c r="AA16" s="556">
        <v>2</v>
      </c>
      <c r="AB16" s="82">
        <f t="shared" si="8"/>
        <v>44984</v>
      </c>
      <c r="AC16" s="573">
        <v>44945</v>
      </c>
      <c r="AD16" s="91">
        <f t="shared" si="9"/>
        <v>-66</v>
      </c>
      <c r="AE16" s="569">
        <v>2</v>
      </c>
      <c r="AF16" s="547">
        <f t="shared" si="10"/>
        <v>44998</v>
      </c>
      <c r="AG16" s="569">
        <v>2</v>
      </c>
      <c r="AH16" s="753">
        <f t="shared" si="11"/>
        <v>1</v>
      </c>
      <c r="AI16" s="574">
        <v>1</v>
      </c>
      <c r="AJ16" s="82">
        <v>44980</v>
      </c>
      <c r="AK16" s="548">
        <v>45026</v>
      </c>
      <c r="AL16" s="560">
        <f t="shared" si="12"/>
        <v>-46</v>
      </c>
      <c r="AM16" s="563"/>
      <c r="AN16" s="103"/>
    </row>
    <row r="17" spans="2:40" ht="14" customHeight="1" x14ac:dyDescent="0.15">
      <c r="B17" s="2" t="s">
        <v>294</v>
      </c>
      <c r="C17" s="114">
        <v>2</v>
      </c>
      <c r="D17" s="37" t="s">
        <v>282</v>
      </c>
      <c r="E17" s="33" t="s">
        <v>283</v>
      </c>
      <c r="F17" s="557">
        <f t="shared" si="0"/>
        <v>44858</v>
      </c>
      <c r="G17" s="556">
        <v>2</v>
      </c>
      <c r="H17" s="547">
        <f t="shared" si="1"/>
        <v>44872</v>
      </c>
      <c r="I17" s="556">
        <v>2</v>
      </c>
      <c r="J17" s="547">
        <f t="shared" si="2"/>
        <v>44886</v>
      </c>
      <c r="K17" s="556">
        <v>2</v>
      </c>
      <c r="L17" s="547">
        <f t="shared" si="3"/>
        <v>44900</v>
      </c>
      <c r="M17" s="556">
        <v>2</v>
      </c>
      <c r="N17" s="547">
        <f t="shared" si="4"/>
        <v>44914</v>
      </c>
      <c r="O17" s="556">
        <v>2</v>
      </c>
      <c r="P17" s="547">
        <f t="shared" si="5"/>
        <v>44928</v>
      </c>
      <c r="Q17" s="556">
        <v>2</v>
      </c>
      <c r="R17" s="540"/>
      <c r="S17" s="82">
        <f t="shared" si="13"/>
        <v>44942</v>
      </c>
      <c r="T17" s="571">
        <v>44903</v>
      </c>
      <c r="U17" s="556">
        <v>2</v>
      </c>
      <c r="V17" s="547">
        <f t="shared" si="6"/>
        <v>44956</v>
      </c>
      <c r="W17" s="573">
        <v>44918</v>
      </c>
      <c r="X17" s="556">
        <v>2</v>
      </c>
      <c r="Y17" s="82">
        <f t="shared" si="7"/>
        <v>44970</v>
      </c>
      <c r="Z17" s="573">
        <v>44931</v>
      </c>
      <c r="AA17" s="556">
        <v>2</v>
      </c>
      <c r="AB17" s="82">
        <f t="shared" si="8"/>
        <v>44984</v>
      </c>
      <c r="AC17" s="573">
        <v>44945</v>
      </c>
      <c r="AD17" s="91">
        <f t="shared" si="9"/>
        <v>-66</v>
      </c>
      <c r="AE17" s="569">
        <v>2</v>
      </c>
      <c r="AF17" s="547">
        <f t="shared" si="10"/>
        <v>44998</v>
      </c>
      <c r="AG17" s="569">
        <v>2</v>
      </c>
      <c r="AH17" s="753">
        <f t="shared" si="11"/>
        <v>1</v>
      </c>
      <c r="AI17" s="574">
        <v>1</v>
      </c>
      <c r="AJ17" s="82">
        <v>44980</v>
      </c>
      <c r="AK17" s="548">
        <v>45026</v>
      </c>
      <c r="AL17" s="560">
        <f t="shared" si="12"/>
        <v>-46</v>
      </c>
      <c r="AM17" s="563"/>
      <c r="AN17" s="103"/>
    </row>
    <row r="18" spans="2:40" ht="14" customHeight="1" x14ac:dyDescent="0.15">
      <c r="B18" s="2" t="s">
        <v>214</v>
      </c>
      <c r="C18" s="114">
        <v>2</v>
      </c>
      <c r="D18" s="39" t="s">
        <v>240</v>
      </c>
      <c r="E18" s="39" t="s">
        <v>295</v>
      </c>
      <c r="F18" s="557">
        <f t="shared" si="0"/>
        <v>44865</v>
      </c>
      <c r="G18" s="556">
        <v>1</v>
      </c>
      <c r="H18" s="547">
        <f t="shared" si="1"/>
        <v>44872</v>
      </c>
      <c r="I18" s="556">
        <v>1</v>
      </c>
      <c r="J18" s="547">
        <f t="shared" si="2"/>
        <v>44879</v>
      </c>
      <c r="K18" s="556">
        <v>1</v>
      </c>
      <c r="L18" s="547">
        <f t="shared" si="3"/>
        <v>44886</v>
      </c>
      <c r="M18" s="556">
        <v>1</v>
      </c>
      <c r="N18" s="547">
        <f t="shared" si="4"/>
        <v>44893</v>
      </c>
      <c r="O18" s="556">
        <v>1</v>
      </c>
      <c r="P18" s="547">
        <f t="shared" si="5"/>
        <v>44900</v>
      </c>
      <c r="Q18" s="556">
        <v>1</v>
      </c>
      <c r="R18" s="541"/>
      <c r="S18" s="82">
        <f t="shared" si="13"/>
        <v>44907</v>
      </c>
      <c r="T18" s="571">
        <v>44873</v>
      </c>
      <c r="U18" s="556">
        <v>1</v>
      </c>
      <c r="V18" s="547">
        <f t="shared" si="6"/>
        <v>44914</v>
      </c>
      <c r="W18" s="573">
        <v>44880</v>
      </c>
      <c r="X18" s="556">
        <v>1</v>
      </c>
      <c r="Y18" s="82">
        <f t="shared" si="7"/>
        <v>44921</v>
      </c>
      <c r="Z18" s="573">
        <v>44888</v>
      </c>
      <c r="AA18" s="556">
        <v>1</v>
      </c>
      <c r="AB18" s="82">
        <f t="shared" si="8"/>
        <v>44928</v>
      </c>
      <c r="AC18" s="573">
        <v>44895</v>
      </c>
      <c r="AD18" s="91">
        <f t="shared" si="9"/>
        <v>-48</v>
      </c>
      <c r="AE18" s="569">
        <v>10</v>
      </c>
      <c r="AF18" s="547">
        <f t="shared" si="10"/>
        <v>44998</v>
      </c>
      <c r="AG18" s="569">
        <v>2</v>
      </c>
      <c r="AH18" s="753">
        <f t="shared" si="11"/>
        <v>2</v>
      </c>
      <c r="AI18" s="574">
        <v>1</v>
      </c>
      <c r="AJ18" s="82">
        <v>44985</v>
      </c>
      <c r="AK18" s="79">
        <v>45033</v>
      </c>
      <c r="AL18" s="560">
        <f t="shared" si="12"/>
        <v>-48</v>
      </c>
      <c r="AM18" s="561"/>
      <c r="AN18" s="103"/>
    </row>
    <row r="19" spans="2:40" ht="14" customHeight="1" x14ac:dyDescent="0.2">
      <c r="B19" s="80"/>
      <c r="C19" s="114"/>
      <c r="D19" s="83"/>
      <c r="E19" s="84"/>
      <c r="F19" s="547" t="str">
        <f t="shared" si="0"/>
        <v/>
      </c>
      <c r="G19" s="569"/>
      <c r="H19" s="547"/>
      <c r="I19" s="569"/>
      <c r="J19" s="547"/>
      <c r="K19" s="569"/>
      <c r="L19" s="547"/>
      <c r="M19" s="569"/>
      <c r="N19" s="547"/>
      <c r="O19" s="569"/>
      <c r="P19" s="547"/>
      <c r="Q19" s="569"/>
      <c r="R19" s="542"/>
      <c r="S19" s="82"/>
      <c r="T19" s="572"/>
      <c r="U19" s="569"/>
      <c r="V19" s="547"/>
      <c r="W19" s="573"/>
      <c r="X19" s="569"/>
      <c r="Y19" s="82"/>
      <c r="Z19" s="573"/>
      <c r="AA19" s="569"/>
      <c r="AB19" s="82"/>
      <c r="AC19" s="573"/>
      <c r="AD19" s="91"/>
      <c r="AE19" s="569"/>
      <c r="AF19" s="82"/>
      <c r="AG19" s="569"/>
      <c r="AH19" s="575"/>
      <c r="AI19" s="575"/>
      <c r="AJ19" s="82"/>
      <c r="AK19" s="79"/>
      <c r="AL19" s="562"/>
      <c r="AM19" s="561"/>
      <c r="AN19" s="103"/>
    </row>
    <row r="20" spans="2:40" ht="14.75" customHeight="1" x14ac:dyDescent="0.2">
      <c r="B20" s="80"/>
      <c r="C20" s="114"/>
      <c r="D20" s="81"/>
      <c r="E20" s="81"/>
      <c r="F20" s="547" t="str">
        <f t="shared" si="0"/>
        <v/>
      </c>
      <c r="G20" s="569"/>
      <c r="H20" s="547"/>
      <c r="I20" s="569"/>
      <c r="J20" s="547"/>
      <c r="K20" s="569"/>
      <c r="L20" s="547"/>
      <c r="M20" s="569"/>
      <c r="N20" s="547"/>
      <c r="O20" s="569"/>
      <c r="P20" s="547"/>
      <c r="Q20" s="569"/>
      <c r="R20" s="542"/>
      <c r="S20" s="82"/>
      <c r="T20" s="571"/>
      <c r="U20" s="569"/>
      <c r="V20" s="547"/>
      <c r="W20" s="573"/>
      <c r="X20" s="569"/>
      <c r="Y20" s="82"/>
      <c r="Z20" s="573"/>
      <c r="AA20" s="569"/>
      <c r="AB20" s="82"/>
      <c r="AC20" s="573"/>
      <c r="AD20" s="91"/>
      <c r="AE20" s="569"/>
      <c r="AF20" s="82"/>
      <c r="AG20" s="569"/>
      <c r="AH20" s="575"/>
      <c r="AI20" s="575"/>
      <c r="AJ20" s="82"/>
      <c r="AK20" s="79"/>
      <c r="AL20" s="562"/>
      <c r="AM20" s="561"/>
      <c r="AN20" s="103"/>
    </row>
    <row r="21" spans="2:40" ht="14.75" customHeight="1" x14ac:dyDescent="0.2">
      <c r="B21" s="80"/>
      <c r="C21" s="114"/>
      <c r="D21" s="81"/>
      <c r="E21" s="81"/>
      <c r="F21" s="547" t="str">
        <f t="shared" si="0"/>
        <v/>
      </c>
      <c r="G21" s="569"/>
      <c r="H21" s="547"/>
      <c r="I21" s="569"/>
      <c r="J21" s="547"/>
      <c r="K21" s="569"/>
      <c r="L21" s="547"/>
      <c r="M21" s="569"/>
      <c r="N21" s="547"/>
      <c r="O21" s="569"/>
      <c r="P21" s="547"/>
      <c r="Q21" s="569"/>
      <c r="R21" s="542"/>
      <c r="S21" s="82"/>
      <c r="T21" s="571"/>
      <c r="U21" s="569"/>
      <c r="V21" s="547"/>
      <c r="W21" s="573"/>
      <c r="X21" s="569"/>
      <c r="Y21" s="82"/>
      <c r="Z21" s="573"/>
      <c r="AA21" s="569"/>
      <c r="AB21" s="82"/>
      <c r="AC21" s="573"/>
      <c r="AD21" s="91"/>
      <c r="AE21" s="569"/>
      <c r="AF21" s="82"/>
      <c r="AG21" s="569"/>
      <c r="AH21" s="575"/>
      <c r="AI21" s="575"/>
      <c r="AJ21" s="82"/>
      <c r="AK21" s="79"/>
      <c r="AL21" s="562"/>
      <c r="AM21" s="561"/>
      <c r="AN21" s="103"/>
    </row>
    <row r="22" spans="2:40" ht="14.75" customHeight="1" x14ac:dyDescent="0.2">
      <c r="B22" s="80"/>
      <c r="C22" s="114"/>
      <c r="D22" s="81"/>
      <c r="E22" s="81"/>
      <c r="F22" s="547" t="str">
        <f t="shared" si="0"/>
        <v/>
      </c>
      <c r="G22" s="569"/>
      <c r="H22" s="547"/>
      <c r="I22" s="569"/>
      <c r="J22" s="547"/>
      <c r="K22" s="569"/>
      <c r="L22" s="547"/>
      <c r="M22" s="569"/>
      <c r="N22" s="547"/>
      <c r="O22" s="569"/>
      <c r="P22" s="547"/>
      <c r="Q22" s="569"/>
      <c r="R22" s="542"/>
      <c r="S22" s="82"/>
      <c r="T22" s="571"/>
      <c r="U22" s="569"/>
      <c r="V22" s="547"/>
      <c r="W22" s="573"/>
      <c r="X22" s="569"/>
      <c r="Y22" s="82"/>
      <c r="Z22" s="573"/>
      <c r="AA22" s="569"/>
      <c r="AB22" s="82"/>
      <c r="AC22" s="573"/>
      <c r="AD22" s="91"/>
      <c r="AE22" s="569"/>
      <c r="AF22" s="82"/>
      <c r="AG22" s="569"/>
      <c r="AH22" s="575"/>
      <c r="AI22" s="575"/>
      <c r="AJ22" s="82"/>
      <c r="AK22" s="79"/>
      <c r="AL22" s="562"/>
      <c r="AM22" s="561"/>
      <c r="AN22" s="103"/>
    </row>
    <row r="23" spans="2:40" ht="14.75" customHeight="1" x14ac:dyDescent="0.2">
      <c r="B23" s="80"/>
      <c r="C23" s="114"/>
      <c r="D23" s="81"/>
      <c r="E23" s="81"/>
      <c r="F23" s="547" t="str">
        <f t="shared" si="0"/>
        <v/>
      </c>
      <c r="G23" s="569"/>
      <c r="H23" s="547"/>
      <c r="I23" s="569"/>
      <c r="J23" s="547"/>
      <c r="K23" s="569"/>
      <c r="L23" s="547"/>
      <c r="M23" s="569"/>
      <c r="N23" s="547"/>
      <c r="O23" s="569"/>
      <c r="P23" s="547"/>
      <c r="Q23" s="569"/>
      <c r="R23" s="542"/>
      <c r="S23" s="82"/>
      <c r="T23" s="572"/>
      <c r="U23" s="569"/>
      <c r="V23" s="547"/>
      <c r="W23" s="573"/>
      <c r="X23" s="569"/>
      <c r="Y23" s="82"/>
      <c r="Z23" s="573"/>
      <c r="AA23" s="569"/>
      <c r="AB23" s="82"/>
      <c r="AC23" s="573"/>
      <c r="AD23" s="91"/>
      <c r="AE23" s="569"/>
      <c r="AF23" s="82"/>
      <c r="AG23" s="569"/>
      <c r="AH23" s="575"/>
      <c r="AI23" s="575"/>
      <c r="AJ23" s="82"/>
      <c r="AK23" s="79"/>
      <c r="AL23" s="562"/>
      <c r="AM23" s="561"/>
      <c r="AN23" s="103"/>
    </row>
    <row r="24" spans="2:40" ht="14.75" customHeight="1" x14ac:dyDescent="0.2">
      <c r="B24" s="80"/>
      <c r="C24" s="114"/>
      <c r="D24" s="81"/>
      <c r="E24" s="81"/>
      <c r="F24" s="547" t="str">
        <f t="shared" si="0"/>
        <v/>
      </c>
      <c r="G24" s="569"/>
      <c r="H24" s="547"/>
      <c r="I24" s="569"/>
      <c r="J24" s="547"/>
      <c r="K24" s="569"/>
      <c r="L24" s="547"/>
      <c r="M24" s="569"/>
      <c r="N24" s="547"/>
      <c r="O24" s="569"/>
      <c r="P24" s="547"/>
      <c r="Q24" s="569"/>
      <c r="R24" s="543"/>
      <c r="S24" s="82"/>
      <c r="T24" s="572"/>
      <c r="U24" s="569"/>
      <c r="V24" s="547"/>
      <c r="W24" s="573"/>
      <c r="X24" s="569"/>
      <c r="Y24" s="82"/>
      <c r="Z24" s="573"/>
      <c r="AA24" s="569"/>
      <c r="AB24" s="82"/>
      <c r="AC24" s="573"/>
      <c r="AD24" s="91"/>
      <c r="AE24" s="569"/>
      <c r="AF24" s="82"/>
      <c r="AG24" s="569"/>
      <c r="AH24" s="575"/>
      <c r="AI24" s="575"/>
      <c r="AJ24" s="82"/>
      <c r="AK24" s="79"/>
      <c r="AL24" s="562"/>
      <c r="AM24" s="561"/>
      <c r="AN24" s="103"/>
    </row>
    <row r="25" spans="2:40" ht="14.75" customHeight="1" x14ac:dyDescent="0.2">
      <c r="B25" s="80"/>
      <c r="C25" s="114"/>
      <c r="D25" s="81"/>
      <c r="E25" s="81"/>
      <c r="F25" s="547" t="str">
        <f t="shared" si="0"/>
        <v/>
      </c>
      <c r="G25" s="569"/>
      <c r="H25" s="547"/>
      <c r="I25" s="569"/>
      <c r="J25" s="547"/>
      <c r="K25" s="569"/>
      <c r="L25" s="547"/>
      <c r="M25" s="569"/>
      <c r="N25" s="547"/>
      <c r="O25" s="569"/>
      <c r="P25" s="547"/>
      <c r="Q25" s="569"/>
      <c r="R25" s="543"/>
      <c r="S25" s="82"/>
      <c r="T25" s="572"/>
      <c r="U25" s="569"/>
      <c r="V25" s="547"/>
      <c r="W25" s="573"/>
      <c r="X25" s="569"/>
      <c r="Y25" s="82"/>
      <c r="Z25" s="573"/>
      <c r="AA25" s="569"/>
      <c r="AB25" s="82"/>
      <c r="AC25" s="573"/>
      <c r="AD25" s="91"/>
      <c r="AE25" s="569"/>
      <c r="AF25" s="82"/>
      <c r="AG25" s="569"/>
      <c r="AH25" s="575"/>
      <c r="AI25" s="575"/>
      <c r="AJ25" s="82"/>
      <c r="AK25" s="79"/>
      <c r="AL25" s="562"/>
      <c r="AM25" s="561"/>
      <c r="AN25" s="103"/>
    </row>
    <row r="26" spans="2:40" ht="14.75" customHeight="1" x14ac:dyDescent="0.2">
      <c r="B26" s="80"/>
      <c r="C26" s="114"/>
      <c r="D26" s="81"/>
      <c r="E26" s="81"/>
      <c r="F26" s="547" t="str">
        <f t="shared" si="0"/>
        <v/>
      </c>
      <c r="G26" s="569"/>
      <c r="H26" s="547"/>
      <c r="I26" s="569"/>
      <c r="J26" s="547"/>
      <c r="K26" s="569"/>
      <c r="L26" s="547"/>
      <c r="M26" s="569"/>
      <c r="N26" s="547"/>
      <c r="O26" s="569"/>
      <c r="P26" s="547"/>
      <c r="Q26" s="569"/>
      <c r="R26" s="543"/>
      <c r="S26" s="82"/>
      <c r="T26" s="572"/>
      <c r="U26" s="569"/>
      <c r="V26" s="547"/>
      <c r="W26" s="573"/>
      <c r="X26" s="569"/>
      <c r="Y26" s="82"/>
      <c r="Z26" s="573"/>
      <c r="AA26" s="569"/>
      <c r="AB26" s="82"/>
      <c r="AC26" s="573"/>
      <c r="AD26" s="91"/>
      <c r="AE26" s="569"/>
      <c r="AF26" s="82"/>
      <c r="AG26" s="569"/>
      <c r="AH26" s="575"/>
      <c r="AI26" s="575"/>
      <c r="AJ26" s="559"/>
      <c r="AK26" s="79"/>
      <c r="AL26" s="562"/>
      <c r="AM26" s="561"/>
      <c r="AN26" s="103"/>
    </row>
    <row r="27" spans="2:40" ht="14.75" customHeight="1" x14ac:dyDescent="0.2">
      <c r="B27" s="80"/>
      <c r="C27" s="114"/>
      <c r="D27" s="81"/>
      <c r="E27" s="81"/>
      <c r="F27" s="547" t="str">
        <f t="shared" si="0"/>
        <v/>
      </c>
      <c r="G27" s="569"/>
      <c r="H27" s="547"/>
      <c r="I27" s="569"/>
      <c r="J27" s="547"/>
      <c r="K27" s="569"/>
      <c r="L27" s="547"/>
      <c r="M27" s="569"/>
      <c r="N27" s="547"/>
      <c r="O27" s="569"/>
      <c r="P27" s="547"/>
      <c r="Q27" s="569"/>
      <c r="R27" s="543"/>
      <c r="S27" s="82"/>
      <c r="T27" s="572"/>
      <c r="U27" s="569"/>
      <c r="V27" s="547"/>
      <c r="W27" s="573"/>
      <c r="X27" s="569"/>
      <c r="Y27" s="82"/>
      <c r="Z27" s="573"/>
      <c r="AA27" s="569"/>
      <c r="AB27" s="82"/>
      <c r="AC27" s="573"/>
      <c r="AD27" s="91"/>
      <c r="AE27" s="569"/>
      <c r="AF27" s="82"/>
      <c r="AG27" s="569"/>
      <c r="AH27" s="575"/>
      <c r="AI27" s="575"/>
      <c r="AJ27" s="82"/>
      <c r="AK27" s="79"/>
      <c r="AL27" s="562"/>
      <c r="AM27" s="561"/>
      <c r="AN27" s="103"/>
    </row>
    <row r="28" spans="2:40" ht="14.75" customHeight="1" x14ac:dyDescent="0.2">
      <c r="B28" s="80"/>
      <c r="C28" s="114"/>
      <c r="D28" s="81"/>
      <c r="E28" s="81"/>
      <c r="F28" s="547" t="str">
        <f t="shared" si="0"/>
        <v/>
      </c>
      <c r="G28" s="569"/>
      <c r="H28" s="547"/>
      <c r="I28" s="569"/>
      <c r="J28" s="547"/>
      <c r="K28" s="569"/>
      <c r="L28" s="547"/>
      <c r="M28" s="569"/>
      <c r="N28" s="547"/>
      <c r="O28" s="569"/>
      <c r="P28" s="547"/>
      <c r="Q28" s="569"/>
      <c r="R28" s="543"/>
      <c r="S28" s="82"/>
      <c r="T28" s="572"/>
      <c r="U28" s="569"/>
      <c r="V28" s="547"/>
      <c r="W28" s="573"/>
      <c r="X28" s="569"/>
      <c r="Y28" s="82"/>
      <c r="Z28" s="573"/>
      <c r="AA28" s="569"/>
      <c r="AB28" s="82"/>
      <c r="AC28" s="573"/>
      <c r="AD28" s="91"/>
      <c r="AE28" s="569"/>
      <c r="AF28" s="82"/>
      <c r="AG28" s="569"/>
      <c r="AH28" s="575"/>
      <c r="AI28" s="575"/>
      <c r="AJ28" s="82"/>
      <c r="AK28" s="79"/>
      <c r="AL28" s="562"/>
      <c r="AM28" s="561"/>
      <c r="AN28" s="103"/>
    </row>
    <row r="29" spans="2:40" ht="14.75" customHeight="1" x14ac:dyDescent="0.2">
      <c r="B29" s="80"/>
      <c r="C29" s="114"/>
      <c r="D29" s="81"/>
      <c r="E29" s="81"/>
      <c r="F29" s="547" t="str">
        <f t="shared" si="0"/>
        <v/>
      </c>
      <c r="G29" s="569"/>
      <c r="H29" s="547"/>
      <c r="I29" s="569"/>
      <c r="J29" s="547"/>
      <c r="K29" s="569"/>
      <c r="L29" s="547"/>
      <c r="M29" s="569"/>
      <c r="N29" s="547"/>
      <c r="O29" s="569"/>
      <c r="P29" s="547"/>
      <c r="Q29" s="569"/>
      <c r="R29" s="543"/>
      <c r="S29" s="82"/>
      <c r="T29" s="572"/>
      <c r="U29" s="569"/>
      <c r="V29" s="547"/>
      <c r="W29" s="573"/>
      <c r="X29" s="569"/>
      <c r="Y29" s="82"/>
      <c r="Z29" s="573"/>
      <c r="AA29" s="569"/>
      <c r="AB29" s="82"/>
      <c r="AC29" s="573"/>
      <c r="AD29" s="91"/>
      <c r="AE29" s="569"/>
      <c r="AF29" s="82"/>
      <c r="AG29" s="569"/>
      <c r="AH29" s="575"/>
      <c r="AI29" s="575"/>
      <c r="AJ29" s="559"/>
      <c r="AK29" s="79"/>
      <c r="AL29" s="562"/>
      <c r="AM29" s="561"/>
      <c r="AN29" s="103"/>
    </row>
    <row r="30" spans="2:40" ht="14.75" customHeight="1" x14ac:dyDescent="0.2">
      <c r="B30" s="80"/>
      <c r="C30" s="114"/>
      <c r="D30" s="81"/>
      <c r="E30" s="81"/>
      <c r="F30" s="547" t="str">
        <f t="shared" si="0"/>
        <v/>
      </c>
      <c r="G30" s="569"/>
      <c r="H30" s="547"/>
      <c r="I30" s="569"/>
      <c r="J30" s="547"/>
      <c r="K30" s="569"/>
      <c r="L30" s="547"/>
      <c r="M30" s="569"/>
      <c r="N30" s="547"/>
      <c r="O30" s="569"/>
      <c r="P30" s="547"/>
      <c r="Q30" s="569"/>
      <c r="R30" s="543"/>
      <c r="S30" s="82"/>
      <c r="T30" s="572"/>
      <c r="U30" s="569"/>
      <c r="V30" s="547"/>
      <c r="W30" s="573"/>
      <c r="X30" s="569"/>
      <c r="Y30" s="82"/>
      <c r="Z30" s="573"/>
      <c r="AA30" s="569"/>
      <c r="AB30" s="82"/>
      <c r="AC30" s="573"/>
      <c r="AD30" s="91"/>
      <c r="AE30" s="569"/>
      <c r="AF30" s="82"/>
      <c r="AG30" s="569"/>
      <c r="AH30" s="575"/>
      <c r="AI30" s="575"/>
      <c r="AJ30" s="559"/>
      <c r="AK30" s="79"/>
      <c r="AL30" s="562"/>
      <c r="AM30" s="561"/>
      <c r="AN30" s="103"/>
    </row>
    <row r="31" spans="2:40" ht="14.75" customHeight="1" x14ac:dyDescent="0.15">
      <c r="B31" s="87"/>
      <c r="C31" s="114"/>
      <c r="D31" s="81"/>
      <c r="E31" s="81"/>
      <c r="F31" s="547" t="str">
        <f t="shared" si="0"/>
        <v/>
      </c>
      <c r="G31" s="569"/>
      <c r="H31" s="547"/>
      <c r="I31" s="569"/>
      <c r="J31" s="547"/>
      <c r="K31" s="569"/>
      <c r="L31" s="547"/>
      <c r="M31" s="569"/>
      <c r="N31" s="547"/>
      <c r="O31" s="569"/>
      <c r="P31" s="547"/>
      <c r="Q31" s="569"/>
      <c r="R31" s="543"/>
      <c r="S31" s="82"/>
      <c r="T31" s="572"/>
      <c r="U31" s="569"/>
      <c r="V31" s="547"/>
      <c r="W31" s="573"/>
      <c r="X31" s="569"/>
      <c r="Y31" s="82"/>
      <c r="Z31" s="573"/>
      <c r="AA31" s="569"/>
      <c r="AB31" s="82"/>
      <c r="AC31" s="573"/>
      <c r="AD31" s="91"/>
      <c r="AE31" s="569"/>
      <c r="AF31" s="82"/>
      <c r="AG31" s="569"/>
      <c r="AH31" s="575"/>
      <c r="AI31" s="575"/>
      <c r="AJ31" s="82"/>
      <c r="AK31" s="79"/>
      <c r="AL31" s="562"/>
      <c r="AM31" s="561"/>
      <c r="AN31" s="103"/>
    </row>
    <row r="32" spans="2:40" ht="14.75" customHeight="1" x14ac:dyDescent="0.15">
      <c r="B32" s="87"/>
      <c r="C32" s="114"/>
      <c r="D32" s="81"/>
      <c r="E32" s="81"/>
      <c r="F32" s="547" t="str">
        <f t="shared" si="0"/>
        <v/>
      </c>
      <c r="G32" s="569"/>
      <c r="H32" s="547"/>
      <c r="I32" s="569"/>
      <c r="J32" s="547"/>
      <c r="K32" s="569"/>
      <c r="L32" s="547"/>
      <c r="M32" s="569"/>
      <c r="N32" s="547"/>
      <c r="O32" s="569"/>
      <c r="P32" s="547"/>
      <c r="Q32" s="569"/>
      <c r="R32" s="543"/>
      <c r="S32" s="82"/>
      <c r="T32" s="572"/>
      <c r="U32" s="569"/>
      <c r="V32" s="547"/>
      <c r="W32" s="573"/>
      <c r="X32" s="569"/>
      <c r="Y32" s="82"/>
      <c r="Z32" s="573"/>
      <c r="AA32" s="569"/>
      <c r="AB32" s="82"/>
      <c r="AC32" s="573"/>
      <c r="AD32" s="91"/>
      <c r="AE32" s="569"/>
      <c r="AF32" s="82"/>
      <c r="AG32" s="569"/>
      <c r="AH32" s="575"/>
      <c r="AI32" s="575"/>
      <c r="AJ32" s="82"/>
      <c r="AK32" s="79"/>
      <c r="AL32" s="562"/>
      <c r="AM32" s="561"/>
      <c r="AN32" s="103"/>
    </row>
    <row r="33" spans="2:40" ht="14.75" customHeight="1" x14ac:dyDescent="0.2">
      <c r="B33" s="87"/>
      <c r="C33" s="114"/>
      <c r="D33" s="83"/>
      <c r="E33" s="81"/>
      <c r="F33" s="547" t="str">
        <f t="shared" si="0"/>
        <v/>
      </c>
      <c r="G33" s="569"/>
      <c r="H33" s="547"/>
      <c r="I33" s="569"/>
      <c r="J33" s="547"/>
      <c r="K33" s="569"/>
      <c r="L33" s="547"/>
      <c r="M33" s="569"/>
      <c r="N33" s="547"/>
      <c r="O33" s="569"/>
      <c r="P33" s="547"/>
      <c r="Q33" s="569"/>
      <c r="R33" s="543"/>
      <c r="S33" s="82"/>
      <c r="T33" s="572"/>
      <c r="U33" s="569"/>
      <c r="V33" s="547"/>
      <c r="W33" s="573"/>
      <c r="X33" s="569"/>
      <c r="Y33" s="82"/>
      <c r="Z33" s="573"/>
      <c r="AA33" s="569"/>
      <c r="AB33" s="82"/>
      <c r="AC33" s="573"/>
      <c r="AD33" s="91"/>
      <c r="AE33" s="569"/>
      <c r="AF33" s="82"/>
      <c r="AG33" s="569"/>
      <c r="AH33" s="575"/>
      <c r="AI33" s="575"/>
      <c r="AJ33" s="82"/>
      <c r="AK33" s="79"/>
      <c r="AL33" s="562"/>
      <c r="AM33" s="561"/>
      <c r="AN33" s="103"/>
    </row>
    <row r="34" spans="2:40" ht="14.75" customHeight="1" x14ac:dyDescent="0.2">
      <c r="B34" s="87"/>
      <c r="C34" s="114"/>
      <c r="D34" s="83"/>
      <c r="E34" s="81"/>
      <c r="F34" s="547" t="str">
        <f t="shared" si="0"/>
        <v/>
      </c>
      <c r="G34" s="569"/>
      <c r="H34" s="547"/>
      <c r="I34" s="569"/>
      <c r="J34" s="547"/>
      <c r="K34" s="569"/>
      <c r="L34" s="547"/>
      <c r="M34" s="569"/>
      <c r="N34" s="547"/>
      <c r="O34" s="569"/>
      <c r="P34" s="547"/>
      <c r="Q34" s="569"/>
      <c r="R34" s="543"/>
      <c r="S34" s="82"/>
      <c r="T34" s="572"/>
      <c r="U34" s="569"/>
      <c r="V34" s="547"/>
      <c r="W34" s="573"/>
      <c r="X34" s="569"/>
      <c r="Y34" s="82"/>
      <c r="Z34" s="573"/>
      <c r="AA34" s="569"/>
      <c r="AB34" s="82"/>
      <c r="AC34" s="573"/>
      <c r="AD34" s="91"/>
      <c r="AE34" s="569"/>
      <c r="AF34" s="82"/>
      <c r="AG34" s="569"/>
      <c r="AH34" s="575"/>
      <c r="AI34" s="575"/>
      <c r="AJ34" s="82"/>
      <c r="AK34" s="79"/>
      <c r="AL34" s="562"/>
      <c r="AM34" s="561"/>
      <c r="AN34" s="103"/>
    </row>
    <row r="35" spans="2:40" ht="14.75" customHeight="1" x14ac:dyDescent="0.2">
      <c r="B35" s="87"/>
      <c r="C35" s="114"/>
      <c r="D35" s="83"/>
      <c r="E35" s="81"/>
      <c r="F35" s="547" t="str">
        <f t="shared" si="0"/>
        <v/>
      </c>
      <c r="G35" s="569"/>
      <c r="H35" s="547"/>
      <c r="I35" s="569"/>
      <c r="J35" s="547"/>
      <c r="K35" s="569"/>
      <c r="L35" s="547"/>
      <c r="M35" s="569"/>
      <c r="N35" s="547"/>
      <c r="O35" s="569"/>
      <c r="P35" s="547"/>
      <c r="Q35" s="569"/>
      <c r="R35" s="543"/>
      <c r="S35" s="82"/>
      <c r="T35" s="572"/>
      <c r="U35" s="569"/>
      <c r="V35" s="547"/>
      <c r="W35" s="573"/>
      <c r="X35" s="569"/>
      <c r="Y35" s="82"/>
      <c r="Z35" s="573"/>
      <c r="AA35" s="569"/>
      <c r="AB35" s="82"/>
      <c r="AC35" s="573"/>
      <c r="AD35" s="91"/>
      <c r="AE35" s="569"/>
      <c r="AF35" s="82"/>
      <c r="AG35" s="569"/>
      <c r="AH35" s="575"/>
      <c r="AI35" s="575"/>
      <c r="AJ35" s="82"/>
      <c r="AK35" s="79"/>
      <c r="AL35" s="562"/>
      <c r="AM35" s="561"/>
      <c r="AN35" s="103"/>
    </row>
    <row r="36" spans="2:40" ht="14.75" customHeight="1" x14ac:dyDescent="0.2">
      <c r="B36" s="87"/>
      <c r="C36" s="114"/>
      <c r="D36" s="83"/>
      <c r="E36" s="81"/>
      <c r="F36" s="547" t="str">
        <f t="shared" si="0"/>
        <v/>
      </c>
      <c r="G36" s="569"/>
      <c r="H36" s="547"/>
      <c r="I36" s="569"/>
      <c r="J36" s="547"/>
      <c r="K36" s="569"/>
      <c r="L36" s="547"/>
      <c r="M36" s="569"/>
      <c r="N36" s="547"/>
      <c r="O36" s="569"/>
      <c r="P36" s="547"/>
      <c r="Q36" s="569"/>
      <c r="R36" s="543"/>
      <c r="S36" s="82"/>
      <c r="T36" s="572"/>
      <c r="U36" s="569"/>
      <c r="V36" s="547"/>
      <c r="W36" s="573"/>
      <c r="X36" s="569"/>
      <c r="Y36" s="82"/>
      <c r="Z36" s="573"/>
      <c r="AA36" s="569"/>
      <c r="AB36" s="82"/>
      <c r="AC36" s="573"/>
      <c r="AD36" s="91"/>
      <c r="AE36" s="569"/>
      <c r="AF36" s="82"/>
      <c r="AG36" s="569"/>
      <c r="AH36" s="575"/>
      <c r="AI36" s="575"/>
      <c r="AJ36" s="82"/>
      <c r="AK36" s="79"/>
      <c r="AL36" s="562"/>
      <c r="AM36" s="561"/>
      <c r="AN36" s="103"/>
    </row>
    <row r="37" spans="2:40" ht="14.75" customHeight="1" x14ac:dyDescent="0.2">
      <c r="B37" s="87"/>
      <c r="C37" s="114"/>
      <c r="D37" s="83"/>
      <c r="E37" s="81"/>
      <c r="F37" s="547" t="str">
        <f t="shared" si="0"/>
        <v/>
      </c>
      <c r="G37" s="569"/>
      <c r="H37" s="547"/>
      <c r="I37" s="569"/>
      <c r="J37" s="547"/>
      <c r="K37" s="569"/>
      <c r="L37" s="547"/>
      <c r="M37" s="569"/>
      <c r="N37" s="547"/>
      <c r="O37" s="569"/>
      <c r="P37" s="547"/>
      <c r="Q37" s="569"/>
      <c r="R37" s="543"/>
      <c r="S37" s="82"/>
      <c r="T37" s="572"/>
      <c r="U37" s="569"/>
      <c r="V37" s="547"/>
      <c r="W37" s="573"/>
      <c r="X37" s="569"/>
      <c r="Y37" s="82"/>
      <c r="Z37" s="573"/>
      <c r="AA37" s="569"/>
      <c r="AB37" s="82"/>
      <c r="AC37" s="573"/>
      <c r="AD37" s="91"/>
      <c r="AE37" s="569"/>
      <c r="AF37" s="82"/>
      <c r="AG37" s="569"/>
      <c r="AH37" s="575"/>
      <c r="AI37" s="575"/>
      <c r="AJ37" s="82"/>
      <c r="AK37" s="79"/>
      <c r="AL37" s="562"/>
      <c r="AM37" s="561"/>
      <c r="AN37" s="103"/>
    </row>
    <row r="38" spans="2:40" ht="14.75" customHeight="1" x14ac:dyDescent="0.2">
      <c r="B38" s="87"/>
      <c r="C38" s="114"/>
      <c r="D38" s="83"/>
      <c r="E38" s="81"/>
      <c r="F38" s="547" t="str">
        <f t="shared" si="0"/>
        <v/>
      </c>
      <c r="G38" s="569"/>
      <c r="H38" s="547"/>
      <c r="I38" s="569"/>
      <c r="J38" s="547"/>
      <c r="K38" s="569"/>
      <c r="L38" s="547"/>
      <c r="M38" s="569"/>
      <c r="N38" s="547"/>
      <c r="O38" s="569"/>
      <c r="P38" s="547"/>
      <c r="Q38" s="569"/>
      <c r="R38" s="543"/>
      <c r="S38" s="82"/>
      <c r="T38" s="572"/>
      <c r="U38" s="569"/>
      <c r="V38" s="547"/>
      <c r="W38" s="573"/>
      <c r="X38" s="569"/>
      <c r="Y38" s="82"/>
      <c r="Z38" s="573"/>
      <c r="AA38" s="569"/>
      <c r="AB38" s="82"/>
      <c r="AC38" s="573"/>
      <c r="AD38" s="91"/>
      <c r="AE38" s="569"/>
      <c r="AF38" s="82"/>
      <c r="AG38" s="569"/>
      <c r="AH38" s="575"/>
      <c r="AI38" s="575"/>
      <c r="AJ38" s="82"/>
      <c r="AK38" s="79"/>
      <c r="AL38" s="562"/>
      <c r="AM38" s="561"/>
      <c r="AN38" s="103"/>
    </row>
    <row r="39" spans="2:40" ht="14.75" customHeight="1" x14ac:dyDescent="0.2">
      <c r="B39" s="87"/>
      <c r="C39" s="114"/>
      <c r="D39" s="83"/>
      <c r="E39" s="78"/>
      <c r="F39" s="547" t="str">
        <f t="shared" si="0"/>
        <v/>
      </c>
      <c r="G39" s="569"/>
      <c r="H39" s="547"/>
      <c r="I39" s="569"/>
      <c r="J39" s="547"/>
      <c r="K39" s="569"/>
      <c r="L39" s="547"/>
      <c r="M39" s="569"/>
      <c r="N39" s="547"/>
      <c r="O39" s="569"/>
      <c r="P39" s="547"/>
      <c r="Q39" s="569"/>
      <c r="R39" s="544"/>
      <c r="S39" s="82"/>
      <c r="T39" s="572"/>
      <c r="U39" s="569"/>
      <c r="V39" s="547"/>
      <c r="W39" s="573"/>
      <c r="X39" s="569"/>
      <c r="Y39" s="82"/>
      <c r="Z39" s="573"/>
      <c r="AA39" s="569"/>
      <c r="AB39" s="82"/>
      <c r="AC39" s="573"/>
      <c r="AD39" s="91"/>
      <c r="AE39" s="569"/>
      <c r="AF39" s="82"/>
      <c r="AG39" s="569"/>
      <c r="AH39" s="575"/>
      <c r="AI39" s="575"/>
      <c r="AJ39" s="82"/>
      <c r="AK39" s="79"/>
      <c r="AL39" s="562"/>
      <c r="AM39" s="561"/>
      <c r="AN39" s="103"/>
    </row>
    <row r="40" spans="2:40" ht="14.75" customHeight="1" x14ac:dyDescent="0.2">
      <c r="B40" s="87"/>
      <c r="C40" s="114"/>
      <c r="D40" s="83"/>
      <c r="E40" s="86"/>
      <c r="F40" s="547" t="str">
        <f t="shared" si="0"/>
        <v/>
      </c>
      <c r="G40" s="569"/>
      <c r="H40" s="547"/>
      <c r="I40" s="569"/>
      <c r="J40" s="547"/>
      <c r="K40" s="569"/>
      <c r="L40" s="547"/>
      <c r="M40" s="569"/>
      <c r="N40" s="547"/>
      <c r="O40" s="569"/>
      <c r="P40" s="547"/>
      <c r="Q40" s="569"/>
      <c r="R40" s="545"/>
      <c r="S40" s="82"/>
      <c r="T40" s="572"/>
      <c r="U40" s="569"/>
      <c r="V40" s="547"/>
      <c r="W40" s="573"/>
      <c r="X40" s="569"/>
      <c r="Y40" s="82"/>
      <c r="Z40" s="573"/>
      <c r="AA40" s="569"/>
      <c r="AB40" s="82"/>
      <c r="AC40" s="573"/>
      <c r="AD40" s="91"/>
      <c r="AE40" s="569"/>
      <c r="AF40" s="82"/>
      <c r="AG40" s="569"/>
      <c r="AH40" s="575"/>
      <c r="AI40" s="575"/>
      <c r="AJ40" s="82"/>
      <c r="AK40" s="79"/>
      <c r="AL40" s="562"/>
      <c r="AM40" s="561"/>
      <c r="AN40" s="103"/>
    </row>
    <row r="41" spans="2:40" ht="14" customHeight="1" x14ac:dyDescent="0.2">
      <c r="B41" s="80"/>
      <c r="C41" s="114"/>
      <c r="D41" s="81"/>
      <c r="E41" s="81"/>
      <c r="F41" s="547" t="str">
        <f t="shared" si="0"/>
        <v/>
      </c>
      <c r="G41" s="569"/>
      <c r="H41" s="547"/>
      <c r="I41" s="569"/>
      <c r="J41" s="547"/>
      <c r="K41" s="569"/>
      <c r="L41" s="547"/>
      <c r="M41" s="569"/>
      <c r="N41" s="547"/>
      <c r="O41" s="569"/>
      <c r="P41" s="547"/>
      <c r="Q41" s="569"/>
      <c r="R41" s="543"/>
      <c r="S41" s="82"/>
      <c r="T41" s="571"/>
      <c r="U41" s="569"/>
      <c r="V41" s="547"/>
      <c r="W41" s="573"/>
      <c r="X41" s="569"/>
      <c r="Y41" s="82"/>
      <c r="Z41" s="573"/>
      <c r="AA41" s="569"/>
      <c r="AB41" s="82"/>
      <c r="AC41" s="573"/>
      <c r="AD41" s="91"/>
      <c r="AE41" s="569"/>
      <c r="AF41" s="82"/>
      <c r="AG41" s="569"/>
      <c r="AH41" s="575"/>
      <c r="AI41" s="575"/>
      <c r="AJ41" s="82"/>
      <c r="AK41" s="79"/>
      <c r="AL41" s="562"/>
      <c r="AM41" s="561"/>
      <c r="AN41" s="103"/>
    </row>
    <row r="42" spans="2:40" ht="14" customHeight="1" x14ac:dyDescent="0.2">
      <c r="B42" s="80"/>
      <c r="C42" s="114"/>
      <c r="D42" s="83"/>
      <c r="E42" s="84"/>
      <c r="F42" s="547" t="str">
        <f t="shared" si="0"/>
        <v/>
      </c>
      <c r="G42" s="569"/>
      <c r="H42" s="547"/>
      <c r="I42" s="569"/>
      <c r="J42" s="547"/>
      <c r="K42" s="569"/>
      <c r="L42" s="547"/>
      <c r="M42" s="569"/>
      <c r="N42" s="547"/>
      <c r="O42" s="569"/>
      <c r="P42" s="547"/>
      <c r="Q42" s="569"/>
      <c r="R42" s="542"/>
      <c r="S42" s="82"/>
      <c r="T42" s="571"/>
      <c r="U42" s="569"/>
      <c r="V42" s="547"/>
      <c r="W42" s="573"/>
      <c r="X42" s="569"/>
      <c r="Y42" s="82"/>
      <c r="Z42" s="573"/>
      <c r="AA42" s="569"/>
      <c r="AB42" s="82"/>
      <c r="AC42" s="573"/>
      <c r="AD42" s="91"/>
      <c r="AE42" s="569"/>
      <c r="AF42" s="82"/>
      <c r="AG42" s="569"/>
      <c r="AH42" s="575"/>
      <c r="AI42" s="575"/>
      <c r="AJ42" s="82"/>
      <c r="AK42" s="79"/>
      <c r="AL42" s="562"/>
      <c r="AM42" s="561"/>
      <c r="AN42" s="103"/>
    </row>
    <row r="43" spans="2:40" ht="14.75" customHeight="1" x14ac:dyDescent="0.15">
      <c r="B43" s="87"/>
      <c r="C43" s="114"/>
      <c r="D43" s="81"/>
      <c r="E43" s="81"/>
      <c r="F43" s="547" t="str">
        <f t="shared" si="0"/>
        <v/>
      </c>
      <c r="G43" s="569"/>
      <c r="H43" s="547"/>
      <c r="I43" s="569"/>
      <c r="J43" s="547"/>
      <c r="K43" s="569"/>
      <c r="L43" s="547"/>
      <c r="M43" s="569"/>
      <c r="N43" s="547"/>
      <c r="O43" s="569"/>
      <c r="P43" s="547"/>
      <c r="Q43" s="569"/>
      <c r="R43" s="543"/>
      <c r="S43" s="82"/>
      <c r="T43" s="571"/>
      <c r="U43" s="569"/>
      <c r="V43" s="547"/>
      <c r="W43" s="573"/>
      <c r="X43" s="569"/>
      <c r="Y43" s="82"/>
      <c r="Z43" s="573"/>
      <c r="AA43" s="569"/>
      <c r="AB43" s="82"/>
      <c r="AC43" s="573"/>
      <c r="AD43" s="91"/>
      <c r="AE43" s="569"/>
      <c r="AF43" s="82"/>
      <c r="AG43" s="569"/>
      <c r="AH43" s="575"/>
      <c r="AI43" s="575"/>
      <c r="AJ43" s="82"/>
      <c r="AK43" s="79"/>
      <c r="AL43" s="562"/>
      <c r="AM43" s="561"/>
      <c r="AN43" s="103"/>
    </row>
    <row r="44" spans="2:40" ht="14.75" customHeight="1" x14ac:dyDescent="0.15">
      <c r="B44" s="87"/>
      <c r="C44" s="114"/>
      <c r="D44" s="81"/>
      <c r="E44" s="81"/>
      <c r="F44" s="547" t="str">
        <f t="shared" si="0"/>
        <v/>
      </c>
      <c r="G44" s="569"/>
      <c r="H44" s="547"/>
      <c r="I44" s="569"/>
      <c r="J44" s="547"/>
      <c r="K44" s="569"/>
      <c r="L44" s="547"/>
      <c r="M44" s="569"/>
      <c r="N44" s="547"/>
      <c r="O44" s="569"/>
      <c r="P44" s="547"/>
      <c r="Q44" s="569"/>
      <c r="R44" s="543"/>
      <c r="S44" s="82"/>
      <c r="T44" s="571"/>
      <c r="U44" s="569"/>
      <c r="V44" s="547"/>
      <c r="W44" s="573"/>
      <c r="X44" s="569"/>
      <c r="Y44" s="82"/>
      <c r="Z44" s="573"/>
      <c r="AA44" s="569"/>
      <c r="AB44" s="82"/>
      <c r="AC44" s="573"/>
      <c r="AD44" s="91"/>
      <c r="AE44" s="569"/>
      <c r="AF44" s="82"/>
      <c r="AG44" s="569"/>
      <c r="AH44" s="575"/>
      <c r="AI44" s="575"/>
      <c r="AJ44" s="82"/>
      <c r="AK44" s="79"/>
      <c r="AL44" s="562"/>
      <c r="AM44" s="561"/>
      <c r="AN44" s="104"/>
    </row>
    <row r="45" spans="2:40" ht="14.75" customHeight="1" x14ac:dyDescent="0.15">
      <c r="B45" s="85"/>
      <c r="C45" s="114"/>
      <c r="D45" s="81"/>
      <c r="E45" s="81"/>
      <c r="F45" s="547" t="str">
        <f t="shared" si="0"/>
        <v/>
      </c>
      <c r="G45" s="569"/>
      <c r="H45" s="547"/>
      <c r="I45" s="569"/>
      <c r="J45" s="547"/>
      <c r="K45" s="569"/>
      <c r="L45" s="547"/>
      <c r="M45" s="569"/>
      <c r="N45" s="547"/>
      <c r="O45" s="569"/>
      <c r="P45" s="547"/>
      <c r="Q45" s="569"/>
      <c r="R45" s="543"/>
      <c r="S45" s="82"/>
      <c r="T45" s="571"/>
      <c r="U45" s="569"/>
      <c r="V45" s="547"/>
      <c r="W45" s="573"/>
      <c r="X45" s="569"/>
      <c r="Y45" s="82"/>
      <c r="Z45" s="573"/>
      <c r="AA45" s="569"/>
      <c r="AB45" s="82"/>
      <c r="AC45" s="573"/>
      <c r="AD45" s="91"/>
      <c r="AE45" s="569"/>
      <c r="AF45" s="82"/>
      <c r="AG45" s="569"/>
      <c r="AH45" s="575"/>
      <c r="AI45" s="575"/>
      <c r="AJ45" s="82"/>
      <c r="AK45" s="79"/>
      <c r="AL45" s="562"/>
      <c r="AM45" s="561"/>
      <c r="AN45" s="104"/>
    </row>
    <row r="46" spans="2:40" ht="14.75" customHeight="1" x14ac:dyDescent="0.15">
      <c r="B46" s="87"/>
      <c r="C46" s="114"/>
      <c r="D46" s="81"/>
      <c r="E46" s="81"/>
      <c r="F46" s="547" t="str">
        <f t="shared" si="0"/>
        <v/>
      </c>
      <c r="G46" s="569"/>
      <c r="H46" s="547"/>
      <c r="I46" s="569"/>
      <c r="J46" s="547"/>
      <c r="K46" s="569"/>
      <c r="L46" s="547"/>
      <c r="M46" s="569"/>
      <c r="N46" s="547"/>
      <c r="O46" s="569"/>
      <c r="P46" s="547"/>
      <c r="Q46" s="569"/>
      <c r="R46" s="543"/>
      <c r="S46" s="82"/>
      <c r="T46" s="571"/>
      <c r="U46" s="569"/>
      <c r="V46" s="547"/>
      <c r="W46" s="573"/>
      <c r="X46" s="569"/>
      <c r="Y46" s="82"/>
      <c r="Z46" s="573"/>
      <c r="AA46" s="569"/>
      <c r="AB46" s="82"/>
      <c r="AC46" s="573"/>
      <c r="AD46" s="91"/>
      <c r="AE46" s="569"/>
      <c r="AF46" s="82"/>
      <c r="AG46" s="569"/>
      <c r="AH46" s="575"/>
      <c r="AI46" s="575"/>
      <c r="AJ46" s="82"/>
      <c r="AK46" s="79"/>
      <c r="AL46" s="562"/>
      <c r="AM46" s="561"/>
      <c r="AN46" s="104"/>
    </row>
    <row r="47" spans="2:40" ht="14.75" customHeight="1" x14ac:dyDescent="0.15">
      <c r="B47" s="85"/>
      <c r="C47" s="114"/>
      <c r="D47" s="81"/>
      <c r="E47" s="81"/>
      <c r="F47" s="547" t="str">
        <f t="shared" si="0"/>
        <v/>
      </c>
      <c r="G47" s="569"/>
      <c r="H47" s="547"/>
      <c r="I47" s="569"/>
      <c r="J47" s="547"/>
      <c r="K47" s="569"/>
      <c r="L47" s="547"/>
      <c r="M47" s="569"/>
      <c r="N47" s="547"/>
      <c r="O47" s="569"/>
      <c r="P47" s="547"/>
      <c r="Q47" s="569"/>
      <c r="R47" s="543"/>
      <c r="S47" s="82"/>
      <c r="T47" s="571"/>
      <c r="U47" s="569"/>
      <c r="V47" s="547"/>
      <c r="W47" s="573"/>
      <c r="X47" s="569"/>
      <c r="Y47" s="82"/>
      <c r="Z47" s="573"/>
      <c r="AA47" s="569"/>
      <c r="AB47" s="82"/>
      <c r="AC47" s="573"/>
      <c r="AD47" s="91"/>
      <c r="AE47" s="569"/>
      <c r="AF47" s="82"/>
      <c r="AG47" s="569"/>
      <c r="AH47" s="575"/>
      <c r="AI47" s="575"/>
      <c r="AJ47" s="82"/>
      <c r="AK47" s="79"/>
      <c r="AL47" s="562"/>
      <c r="AM47" s="561"/>
      <c r="AN47" s="104"/>
    </row>
    <row r="48" spans="2:40" ht="14.75" customHeight="1" x14ac:dyDescent="0.15">
      <c r="B48" s="87"/>
      <c r="C48" s="114"/>
      <c r="D48" s="81"/>
      <c r="E48" s="81"/>
      <c r="F48" s="547" t="str">
        <f t="shared" si="0"/>
        <v/>
      </c>
      <c r="G48" s="569"/>
      <c r="H48" s="547"/>
      <c r="I48" s="569"/>
      <c r="J48" s="547"/>
      <c r="K48" s="569"/>
      <c r="L48" s="547"/>
      <c r="M48" s="569"/>
      <c r="N48" s="547"/>
      <c r="O48" s="569"/>
      <c r="P48" s="547"/>
      <c r="Q48" s="569"/>
      <c r="R48" s="543"/>
      <c r="S48" s="82"/>
      <c r="T48" s="571"/>
      <c r="U48" s="569"/>
      <c r="V48" s="547"/>
      <c r="W48" s="573"/>
      <c r="X48" s="569"/>
      <c r="Y48" s="82"/>
      <c r="Z48" s="573"/>
      <c r="AA48" s="569"/>
      <c r="AB48" s="82"/>
      <c r="AC48" s="573"/>
      <c r="AD48" s="91"/>
      <c r="AE48" s="569"/>
      <c r="AF48" s="82"/>
      <c r="AG48" s="569"/>
      <c r="AH48" s="575"/>
      <c r="AI48" s="575"/>
      <c r="AJ48" s="82"/>
      <c r="AK48" s="79"/>
      <c r="AL48" s="562"/>
      <c r="AM48" s="561"/>
      <c r="AN48" s="104"/>
    </row>
    <row r="49" spans="2:40" ht="14.75" customHeight="1" x14ac:dyDescent="0.15">
      <c r="B49" s="85"/>
      <c r="C49" s="114"/>
      <c r="D49" s="81"/>
      <c r="E49" s="81"/>
      <c r="F49" s="547" t="str">
        <f t="shared" si="0"/>
        <v/>
      </c>
      <c r="G49" s="569"/>
      <c r="H49" s="547"/>
      <c r="I49" s="569"/>
      <c r="J49" s="547"/>
      <c r="K49" s="569"/>
      <c r="L49" s="547"/>
      <c r="M49" s="569"/>
      <c r="N49" s="547"/>
      <c r="O49" s="569"/>
      <c r="P49" s="547"/>
      <c r="Q49" s="569"/>
      <c r="R49" s="543"/>
      <c r="S49" s="82"/>
      <c r="T49" s="571"/>
      <c r="U49" s="569"/>
      <c r="V49" s="547"/>
      <c r="W49" s="573"/>
      <c r="X49" s="569"/>
      <c r="Y49" s="82"/>
      <c r="Z49" s="573"/>
      <c r="AA49" s="569"/>
      <c r="AB49" s="82"/>
      <c r="AC49" s="573"/>
      <c r="AD49" s="91"/>
      <c r="AE49" s="569"/>
      <c r="AF49" s="82"/>
      <c r="AG49" s="569"/>
      <c r="AH49" s="575"/>
      <c r="AI49" s="575"/>
      <c r="AJ49" s="82"/>
      <c r="AK49" s="79"/>
      <c r="AL49" s="562"/>
      <c r="AM49" s="561"/>
      <c r="AN49" s="104"/>
    </row>
    <row r="50" spans="2:40" ht="14.75" customHeight="1" x14ac:dyDescent="0.15">
      <c r="B50" s="87"/>
      <c r="C50" s="114"/>
      <c r="D50" s="81"/>
      <c r="E50" s="81"/>
      <c r="F50" s="547" t="str">
        <f t="shared" si="0"/>
        <v/>
      </c>
      <c r="G50" s="569"/>
      <c r="H50" s="547"/>
      <c r="I50" s="569"/>
      <c r="J50" s="547"/>
      <c r="K50" s="569"/>
      <c r="L50" s="547"/>
      <c r="M50" s="569"/>
      <c r="N50" s="547"/>
      <c r="O50" s="569"/>
      <c r="P50" s="547"/>
      <c r="Q50" s="569"/>
      <c r="R50" s="543"/>
      <c r="S50" s="82"/>
      <c r="T50" s="571"/>
      <c r="U50" s="569"/>
      <c r="V50" s="547"/>
      <c r="W50" s="573"/>
      <c r="X50" s="569"/>
      <c r="Y50" s="82"/>
      <c r="Z50" s="573"/>
      <c r="AA50" s="569"/>
      <c r="AB50" s="82"/>
      <c r="AC50" s="573"/>
      <c r="AD50" s="91"/>
      <c r="AE50" s="569"/>
      <c r="AF50" s="82"/>
      <c r="AG50" s="569"/>
      <c r="AH50" s="575"/>
      <c r="AI50" s="575"/>
      <c r="AJ50" s="82"/>
      <c r="AK50" s="79"/>
      <c r="AL50" s="562"/>
      <c r="AM50" s="561"/>
      <c r="AN50" s="104"/>
    </row>
    <row r="51" spans="2:40" ht="14.75" customHeight="1" x14ac:dyDescent="0.15">
      <c r="B51" s="85"/>
      <c r="C51" s="114"/>
      <c r="D51" s="81"/>
      <c r="E51" s="81"/>
      <c r="F51" s="547" t="str">
        <f t="shared" si="0"/>
        <v/>
      </c>
      <c r="G51" s="569"/>
      <c r="H51" s="547"/>
      <c r="I51" s="569"/>
      <c r="J51" s="547"/>
      <c r="K51" s="569"/>
      <c r="L51" s="547"/>
      <c r="M51" s="569"/>
      <c r="N51" s="547"/>
      <c r="O51" s="569"/>
      <c r="P51" s="547"/>
      <c r="Q51" s="569"/>
      <c r="R51" s="543"/>
      <c r="S51" s="82"/>
      <c r="T51" s="571"/>
      <c r="U51" s="569"/>
      <c r="V51" s="547"/>
      <c r="W51" s="573"/>
      <c r="X51" s="569"/>
      <c r="Y51" s="82"/>
      <c r="Z51" s="573"/>
      <c r="AA51" s="569"/>
      <c r="AB51" s="82"/>
      <c r="AC51" s="573"/>
      <c r="AD51" s="91"/>
      <c r="AE51" s="569"/>
      <c r="AF51" s="82"/>
      <c r="AG51" s="569"/>
      <c r="AH51" s="575"/>
      <c r="AI51" s="575"/>
      <c r="AJ51" s="82"/>
      <c r="AK51" s="79"/>
      <c r="AL51" s="562"/>
      <c r="AM51" s="561"/>
      <c r="AN51" s="104"/>
    </row>
    <row r="52" spans="2:40" ht="14.75" customHeight="1" x14ac:dyDescent="0.15">
      <c r="B52" s="87"/>
      <c r="C52" s="114"/>
      <c r="D52" s="81"/>
      <c r="E52" s="81"/>
      <c r="F52" s="547" t="str">
        <f t="shared" si="0"/>
        <v/>
      </c>
      <c r="G52" s="569"/>
      <c r="H52" s="547"/>
      <c r="I52" s="569"/>
      <c r="J52" s="547"/>
      <c r="K52" s="569"/>
      <c r="L52" s="547"/>
      <c r="M52" s="569"/>
      <c r="N52" s="547"/>
      <c r="O52" s="569"/>
      <c r="P52" s="547"/>
      <c r="Q52" s="569"/>
      <c r="R52" s="543"/>
      <c r="S52" s="82"/>
      <c r="T52" s="571"/>
      <c r="U52" s="569"/>
      <c r="V52" s="547"/>
      <c r="W52" s="573"/>
      <c r="X52" s="569"/>
      <c r="Y52" s="82"/>
      <c r="Z52" s="573"/>
      <c r="AA52" s="569"/>
      <c r="AB52" s="82"/>
      <c r="AC52" s="573"/>
      <c r="AD52" s="91"/>
      <c r="AE52" s="569"/>
      <c r="AF52" s="82"/>
      <c r="AG52" s="569"/>
      <c r="AH52" s="575"/>
      <c r="AI52" s="575"/>
      <c r="AJ52" s="82"/>
      <c r="AK52" s="79"/>
      <c r="AL52" s="562"/>
      <c r="AM52" s="561"/>
      <c r="AN52" s="104"/>
    </row>
    <row r="53" spans="2:40" ht="14.75" customHeight="1" x14ac:dyDescent="0.15">
      <c r="B53" s="85"/>
      <c r="C53" s="114"/>
      <c r="D53" s="81"/>
      <c r="E53" s="81"/>
      <c r="F53" s="547" t="str">
        <f t="shared" si="0"/>
        <v/>
      </c>
      <c r="G53" s="569"/>
      <c r="H53" s="547"/>
      <c r="I53" s="569"/>
      <c r="J53" s="547"/>
      <c r="K53" s="569"/>
      <c r="L53" s="547"/>
      <c r="M53" s="569"/>
      <c r="N53" s="547"/>
      <c r="O53" s="569"/>
      <c r="P53" s="547"/>
      <c r="Q53" s="569"/>
      <c r="R53" s="543"/>
      <c r="S53" s="82"/>
      <c r="T53" s="571"/>
      <c r="U53" s="569"/>
      <c r="V53" s="547"/>
      <c r="W53" s="573"/>
      <c r="X53" s="569"/>
      <c r="Y53" s="82"/>
      <c r="Z53" s="573"/>
      <c r="AA53" s="569"/>
      <c r="AB53" s="82"/>
      <c r="AC53" s="573"/>
      <c r="AD53" s="91"/>
      <c r="AE53" s="569"/>
      <c r="AF53" s="82"/>
      <c r="AG53" s="569"/>
      <c r="AH53" s="575"/>
      <c r="AI53" s="575"/>
      <c r="AJ53" s="82"/>
      <c r="AK53" s="79"/>
      <c r="AL53" s="562"/>
      <c r="AM53" s="561"/>
      <c r="AN53" s="103"/>
    </row>
    <row r="54" spans="2:40" ht="14.75" customHeight="1" x14ac:dyDescent="0.15">
      <c r="B54" s="85"/>
      <c r="C54" s="114"/>
      <c r="D54" s="81"/>
      <c r="E54" s="81"/>
      <c r="F54" s="547" t="str">
        <f t="shared" si="0"/>
        <v/>
      </c>
      <c r="G54" s="569"/>
      <c r="H54" s="547"/>
      <c r="I54" s="569"/>
      <c r="J54" s="547"/>
      <c r="K54" s="569"/>
      <c r="L54" s="547"/>
      <c r="M54" s="569"/>
      <c r="N54" s="547"/>
      <c r="O54" s="569"/>
      <c r="P54" s="547"/>
      <c r="Q54" s="569"/>
      <c r="R54" s="543"/>
      <c r="S54" s="82"/>
      <c r="T54" s="571"/>
      <c r="U54" s="569"/>
      <c r="V54" s="547"/>
      <c r="W54" s="573"/>
      <c r="X54" s="569"/>
      <c r="Y54" s="82"/>
      <c r="Z54" s="573"/>
      <c r="AA54" s="569"/>
      <c r="AB54" s="82"/>
      <c r="AC54" s="573"/>
      <c r="AD54" s="91"/>
      <c r="AE54" s="569"/>
      <c r="AF54" s="82"/>
      <c r="AG54" s="569"/>
      <c r="AH54" s="575"/>
      <c r="AI54" s="575"/>
      <c r="AJ54" s="82"/>
      <c r="AK54" s="79"/>
      <c r="AL54" s="562"/>
      <c r="AM54" s="561"/>
      <c r="AN54" s="103"/>
    </row>
    <row r="55" spans="2:40" ht="14.75" customHeight="1" x14ac:dyDescent="0.2">
      <c r="B55" s="85"/>
      <c r="C55" s="114"/>
      <c r="D55" s="83"/>
      <c r="E55" s="81"/>
      <c r="F55" s="547" t="str">
        <f t="shared" si="0"/>
        <v/>
      </c>
      <c r="G55" s="569"/>
      <c r="H55" s="547"/>
      <c r="I55" s="569"/>
      <c r="J55" s="547"/>
      <c r="K55" s="569"/>
      <c r="L55" s="547"/>
      <c r="M55" s="569"/>
      <c r="N55" s="547"/>
      <c r="O55" s="569"/>
      <c r="P55" s="547"/>
      <c r="Q55" s="569"/>
      <c r="R55" s="543"/>
      <c r="S55" s="82"/>
      <c r="T55" s="571"/>
      <c r="U55" s="569"/>
      <c r="V55" s="547"/>
      <c r="W55" s="573"/>
      <c r="X55" s="569"/>
      <c r="Y55" s="82"/>
      <c r="Z55" s="573"/>
      <c r="AA55" s="569"/>
      <c r="AB55" s="82"/>
      <c r="AC55" s="573"/>
      <c r="AD55" s="91"/>
      <c r="AE55" s="569"/>
      <c r="AF55" s="82"/>
      <c r="AG55" s="569"/>
      <c r="AH55" s="575"/>
      <c r="AI55" s="575"/>
      <c r="AJ55" s="82"/>
      <c r="AK55" s="79"/>
      <c r="AL55" s="562"/>
      <c r="AM55" s="561"/>
      <c r="AN55" s="103"/>
    </row>
    <row r="56" spans="2:40" ht="14.75" customHeight="1" x14ac:dyDescent="0.2">
      <c r="B56" s="80"/>
      <c r="C56" s="114"/>
      <c r="D56" s="81"/>
      <c r="E56" s="81"/>
      <c r="F56" s="547" t="str">
        <f t="shared" si="0"/>
        <v/>
      </c>
      <c r="G56" s="569"/>
      <c r="H56" s="547"/>
      <c r="I56" s="569"/>
      <c r="J56" s="547"/>
      <c r="K56" s="569"/>
      <c r="L56" s="547"/>
      <c r="M56" s="569"/>
      <c r="N56" s="547"/>
      <c r="O56" s="569"/>
      <c r="P56" s="547"/>
      <c r="Q56" s="569"/>
      <c r="R56" s="543"/>
      <c r="S56" s="82"/>
      <c r="T56" s="572"/>
      <c r="U56" s="569"/>
      <c r="V56" s="547"/>
      <c r="W56" s="573"/>
      <c r="X56" s="569"/>
      <c r="Y56" s="82"/>
      <c r="Z56" s="573"/>
      <c r="AA56" s="569"/>
      <c r="AB56" s="82"/>
      <c r="AC56" s="573"/>
      <c r="AD56" s="91"/>
      <c r="AE56" s="569"/>
      <c r="AF56" s="82"/>
      <c r="AG56" s="569"/>
      <c r="AH56" s="575"/>
      <c r="AI56" s="575"/>
      <c r="AJ56" s="82"/>
      <c r="AK56" s="79"/>
      <c r="AL56" s="562"/>
      <c r="AM56" s="561"/>
      <c r="AN56" s="104"/>
    </row>
    <row r="57" spans="2:40" ht="14.75" customHeight="1" x14ac:dyDescent="0.2">
      <c r="B57" s="80"/>
      <c r="C57" s="114"/>
      <c r="D57" s="83"/>
      <c r="E57" s="81"/>
      <c r="F57" s="547" t="str">
        <f t="shared" si="0"/>
        <v/>
      </c>
      <c r="G57" s="569"/>
      <c r="H57" s="547"/>
      <c r="I57" s="569"/>
      <c r="J57" s="547"/>
      <c r="K57" s="569"/>
      <c r="L57" s="547"/>
      <c r="M57" s="569"/>
      <c r="N57" s="547"/>
      <c r="O57" s="569"/>
      <c r="P57" s="547"/>
      <c r="Q57" s="569"/>
      <c r="R57" s="543"/>
      <c r="S57" s="82"/>
      <c r="T57" s="572"/>
      <c r="U57" s="569"/>
      <c r="V57" s="547"/>
      <c r="W57" s="573"/>
      <c r="X57" s="569"/>
      <c r="Y57" s="82"/>
      <c r="Z57" s="573"/>
      <c r="AA57" s="569"/>
      <c r="AB57" s="82"/>
      <c r="AC57" s="573"/>
      <c r="AD57" s="91"/>
      <c r="AE57" s="569"/>
      <c r="AF57" s="82"/>
      <c r="AG57" s="569"/>
      <c r="AH57" s="575"/>
      <c r="AI57" s="575"/>
      <c r="AJ57" s="82"/>
      <c r="AK57" s="79"/>
      <c r="AL57" s="562"/>
      <c r="AM57" s="561"/>
      <c r="AN57" s="104"/>
    </row>
    <row r="58" spans="2:40" ht="14.75" customHeight="1" x14ac:dyDescent="0.2">
      <c r="B58" s="80"/>
      <c r="C58" s="114"/>
      <c r="D58" s="83"/>
      <c r="E58" s="81"/>
      <c r="F58" s="547" t="str">
        <f t="shared" si="0"/>
        <v/>
      </c>
      <c r="G58" s="569"/>
      <c r="H58" s="547"/>
      <c r="I58" s="569"/>
      <c r="J58" s="547"/>
      <c r="K58" s="569"/>
      <c r="L58" s="547"/>
      <c r="M58" s="569"/>
      <c r="N58" s="547"/>
      <c r="O58" s="569"/>
      <c r="P58" s="547"/>
      <c r="Q58" s="569"/>
      <c r="R58" s="543"/>
      <c r="S58" s="82"/>
      <c r="T58" s="572"/>
      <c r="U58" s="569"/>
      <c r="V58" s="547"/>
      <c r="W58" s="573"/>
      <c r="X58" s="569"/>
      <c r="Y58" s="82"/>
      <c r="Z58" s="573"/>
      <c r="AA58" s="569"/>
      <c r="AB58" s="82"/>
      <c r="AC58" s="573"/>
      <c r="AD58" s="91"/>
      <c r="AE58" s="569"/>
      <c r="AF58" s="82"/>
      <c r="AG58" s="569"/>
      <c r="AH58" s="575"/>
      <c r="AI58" s="575"/>
      <c r="AJ58" s="82"/>
      <c r="AK58" s="79"/>
      <c r="AL58" s="562"/>
      <c r="AM58" s="561"/>
      <c r="AN58" s="104"/>
    </row>
    <row r="59" spans="2:40" ht="14.75" customHeight="1" x14ac:dyDescent="0.2">
      <c r="B59" s="80"/>
      <c r="C59" s="114"/>
      <c r="D59" s="83"/>
      <c r="E59" s="81"/>
      <c r="F59" s="547" t="str">
        <f t="shared" si="0"/>
        <v/>
      </c>
      <c r="G59" s="569"/>
      <c r="H59" s="547"/>
      <c r="I59" s="569"/>
      <c r="J59" s="547"/>
      <c r="K59" s="569"/>
      <c r="L59" s="547"/>
      <c r="M59" s="569"/>
      <c r="N59" s="547"/>
      <c r="O59" s="569"/>
      <c r="P59" s="547"/>
      <c r="Q59" s="569"/>
      <c r="R59" s="543"/>
      <c r="S59" s="82"/>
      <c r="T59" s="572"/>
      <c r="U59" s="569"/>
      <c r="V59" s="547"/>
      <c r="W59" s="573"/>
      <c r="X59" s="569"/>
      <c r="Y59" s="82"/>
      <c r="Z59" s="573"/>
      <c r="AA59" s="569"/>
      <c r="AB59" s="82"/>
      <c r="AC59" s="573"/>
      <c r="AD59" s="91"/>
      <c r="AE59" s="569"/>
      <c r="AF59" s="82"/>
      <c r="AG59" s="569"/>
      <c r="AH59" s="575"/>
      <c r="AI59" s="575"/>
      <c r="AJ59" s="82"/>
      <c r="AK59" s="79"/>
      <c r="AL59" s="562"/>
      <c r="AM59" s="561"/>
      <c r="AN59" s="104"/>
    </row>
    <row r="60" spans="2:40" ht="14.75" customHeight="1" x14ac:dyDescent="0.2">
      <c r="B60" s="80"/>
      <c r="C60" s="114"/>
      <c r="D60" s="83"/>
      <c r="E60" s="81"/>
      <c r="F60" s="547" t="str">
        <f t="shared" si="0"/>
        <v/>
      </c>
      <c r="G60" s="569"/>
      <c r="H60" s="547"/>
      <c r="I60" s="569"/>
      <c r="J60" s="547"/>
      <c r="K60" s="569"/>
      <c r="L60" s="547"/>
      <c r="M60" s="569"/>
      <c r="N60" s="547"/>
      <c r="O60" s="569"/>
      <c r="P60" s="547"/>
      <c r="Q60" s="569"/>
      <c r="R60" s="543"/>
      <c r="S60" s="82"/>
      <c r="T60" s="572"/>
      <c r="U60" s="569"/>
      <c r="V60" s="547"/>
      <c r="W60" s="573"/>
      <c r="X60" s="569"/>
      <c r="Y60" s="82"/>
      <c r="Z60" s="573"/>
      <c r="AA60" s="569"/>
      <c r="AB60" s="82"/>
      <c r="AC60" s="573"/>
      <c r="AD60" s="91"/>
      <c r="AE60" s="569"/>
      <c r="AF60" s="82"/>
      <c r="AG60" s="569"/>
      <c r="AH60" s="575"/>
      <c r="AI60" s="575"/>
      <c r="AJ60" s="82"/>
      <c r="AK60" s="79"/>
      <c r="AL60" s="562"/>
      <c r="AM60" s="561"/>
      <c r="AN60" s="103"/>
    </row>
    <row r="61" spans="2:40" ht="14.75" customHeight="1" x14ac:dyDescent="0.15">
      <c r="B61" s="87"/>
      <c r="C61" s="114"/>
      <c r="D61" s="78"/>
      <c r="E61" s="78"/>
      <c r="F61" s="547" t="str">
        <f t="shared" si="0"/>
        <v/>
      </c>
      <c r="G61" s="569"/>
      <c r="H61" s="547"/>
      <c r="I61" s="569"/>
      <c r="J61" s="547"/>
      <c r="K61" s="569"/>
      <c r="L61" s="547"/>
      <c r="M61" s="569"/>
      <c r="N61" s="547"/>
      <c r="O61" s="569"/>
      <c r="P61" s="547"/>
      <c r="Q61" s="569"/>
      <c r="R61" s="544"/>
      <c r="S61" s="82"/>
      <c r="T61" s="571"/>
      <c r="U61" s="569"/>
      <c r="V61" s="547"/>
      <c r="W61" s="573"/>
      <c r="X61" s="569"/>
      <c r="Y61" s="82"/>
      <c r="Z61" s="573"/>
      <c r="AA61" s="569"/>
      <c r="AB61" s="82"/>
      <c r="AC61" s="573"/>
      <c r="AD61" s="91"/>
      <c r="AE61" s="569"/>
      <c r="AF61" s="82"/>
      <c r="AG61" s="569"/>
      <c r="AH61" s="575"/>
      <c r="AI61" s="575"/>
      <c r="AJ61" s="82"/>
      <c r="AK61" s="79"/>
      <c r="AL61" s="562"/>
      <c r="AM61" s="561"/>
      <c r="AN61" s="103"/>
    </row>
    <row r="62" spans="2:40" ht="14.75" customHeight="1" x14ac:dyDescent="0.2">
      <c r="B62" s="80"/>
      <c r="C62" s="114"/>
      <c r="D62" s="78"/>
      <c r="E62" s="78"/>
      <c r="F62" s="547" t="str">
        <f t="shared" si="0"/>
        <v/>
      </c>
      <c r="G62" s="569"/>
      <c r="H62" s="547"/>
      <c r="I62" s="569"/>
      <c r="J62" s="547"/>
      <c r="K62" s="569"/>
      <c r="L62" s="547"/>
      <c r="M62" s="569"/>
      <c r="N62" s="547"/>
      <c r="O62" s="569"/>
      <c r="P62" s="547"/>
      <c r="Q62" s="569"/>
      <c r="R62" s="544"/>
      <c r="S62" s="82"/>
      <c r="T62" s="571"/>
      <c r="U62" s="569"/>
      <c r="V62" s="547"/>
      <c r="W62" s="573"/>
      <c r="X62" s="569"/>
      <c r="Y62" s="82"/>
      <c r="Z62" s="573"/>
      <c r="AA62" s="569"/>
      <c r="AB62" s="82"/>
      <c r="AC62" s="573"/>
      <c r="AD62" s="91"/>
      <c r="AE62" s="569"/>
      <c r="AF62" s="82"/>
      <c r="AG62" s="569"/>
      <c r="AH62" s="575"/>
      <c r="AI62" s="575"/>
      <c r="AJ62" s="82"/>
      <c r="AK62" s="79"/>
      <c r="AL62" s="562"/>
      <c r="AM62" s="561"/>
      <c r="AN62" s="103"/>
    </row>
    <row r="63" spans="2:40" ht="14.75" customHeight="1" x14ac:dyDescent="0.2">
      <c r="B63" s="80"/>
      <c r="C63" s="114"/>
      <c r="D63" s="81"/>
      <c r="E63" s="81"/>
      <c r="F63" s="547" t="str">
        <f t="shared" si="0"/>
        <v/>
      </c>
      <c r="G63" s="569"/>
      <c r="H63" s="547"/>
      <c r="I63" s="569"/>
      <c r="J63" s="547"/>
      <c r="K63" s="569"/>
      <c r="L63" s="547"/>
      <c r="M63" s="569"/>
      <c r="N63" s="547"/>
      <c r="O63" s="569"/>
      <c r="P63" s="547"/>
      <c r="Q63" s="569"/>
      <c r="R63" s="543"/>
      <c r="S63" s="82"/>
      <c r="T63" s="572"/>
      <c r="U63" s="569"/>
      <c r="V63" s="547"/>
      <c r="W63" s="573"/>
      <c r="X63" s="569"/>
      <c r="Y63" s="82"/>
      <c r="Z63" s="573"/>
      <c r="AA63" s="569"/>
      <c r="AB63" s="82"/>
      <c r="AC63" s="573"/>
      <c r="AD63" s="91"/>
      <c r="AE63" s="569"/>
      <c r="AF63" s="82"/>
      <c r="AG63" s="569"/>
      <c r="AH63" s="575"/>
      <c r="AI63" s="575"/>
      <c r="AJ63" s="82"/>
      <c r="AK63" s="79"/>
      <c r="AL63" s="562"/>
      <c r="AM63" s="561"/>
      <c r="AN63" s="103"/>
    </row>
    <row r="64" spans="2:40" ht="14.75" customHeight="1" x14ac:dyDescent="0.2">
      <c r="B64" s="80"/>
      <c r="C64" s="114"/>
      <c r="D64" s="83"/>
      <c r="E64" s="84"/>
      <c r="F64" s="547" t="str">
        <f t="shared" si="0"/>
        <v/>
      </c>
      <c r="G64" s="569"/>
      <c r="H64" s="547"/>
      <c r="I64" s="569"/>
      <c r="J64" s="547"/>
      <c r="K64" s="569"/>
      <c r="L64" s="547"/>
      <c r="M64" s="569"/>
      <c r="N64" s="547"/>
      <c r="O64" s="569"/>
      <c r="P64" s="547"/>
      <c r="Q64" s="569"/>
      <c r="R64" s="542"/>
      <c r="S64" s="82"/>
      <c r="T64" s="572"/>
      <c r="U64" s="569"/>
      <c r="V64" s="547"/>
      <c r="W64" s="573"/>
      <c r="X64" s="569"/>
      <c r="Y64" s="82"/>
      <c r="Z64" s="573"/>
      <c r="AA64" s="569"/>
      <c r="AB64" s="82"/>
      <c r="AC64" s="573"/>
      <c r="AD64" s="91"/>
      <c r="AE64" s="569"/>
      <c r="AF64" s="82"/>
      <c r="AG64" s="569"/>
      <c r="AH64" s="575"/>
      <c r="AI64" s="575"/>
      <c r="AJ64" s="82"/>
      <c r="AK64" s="79"/>
      <c r="AL64" s="562"/>
      <c r="AM64" s="561"/>
      <c r="AN64" s="103"/>
    </row>
    <row r="65" spans="2:40" ht="14.75" customHeight="1" x14ac:dyDescent="0.2">
      <c r="B65" s="80"/>
      <c r="C65" s="114"/>
      <c r="D65" s="83"/>
      <c r="E65" s="84"/>
      <c r="F65" s="547" t="str">
        <f t="shared" si="0"/>
        <v/>
      </c>
      <c r="G65" s="569"/>
      <c r="H65" s="547"/>
      <c r="I65" s="569"/>
      <c r="J65" s="547"/>
      <c r="K65" s="569"/>
      <c r="L65" s="547"/>
      <c r="M65" s="569"/>
      <c r="N65" s="547"/>
      <c r="O65" s="569"/>
      <c r="P65" s="547"/>
      <c r="Q65" s="569"/>
      <c r="R65" s="542"/>
      <c r="S65" s="82"/>
      <c r="T65" s="572"/>
      <c r="U65" s="569"/>
      <c r="V65" s="547"/>
      <c r="W65" s="573"/>
      <c r="X65" s="569"/>
      <c r="Y65" s="82"/>
      <c r="Z65" s="573"/>
      <c r="AA65" s="569"/>
      <c r="AB65" s="82"/>
      <c r="AC65" s="573"/>
      <c r="AD65" s="91"/>
      <c r="AE65" s="569"/>
      <c r="AF65" s="82"/>
      <c r="AG65" s="569"/>
      <c r="AH65" s="575"/>
      <c r="AI65" s="575"/>
      <c r="AJ65" s="82"/>
      <c r="AK65" s="79"/>
      <c r="AL65" s="562"/>
      <c r="AM65" s="561"/>
      <c r="AN65" s="103"/>
    </row>
    <row r="66" spans="2:40" ht="14.75" customHeight="1" x14ac:dyDescent="0.2">
      <c r="B66" s="80"/>
      <c r="C66" s="114"/>
      <c r="D66" s="83"/>
      <c r="E66" s="84"/>
      <c r="F66" s="547" t="str">
        <f t="shared" si="0"/>
        <v/>
      </c>
      <c r="G66" s="569"/>
      <c r="H66" s="547"/>
      <c r="I66" s="569"/>
      <c r="J66" s="547"/>
      <c r="K66" s="569"/>
      <c r="L66" s="547"/>
      <c r="M66" s="569"/>
      <c r="N66" s="547"/>
      <c r="O66" s="569"/>
      <c r="P66" s="547"/>
      <c r="Q66" s="569"/>
      <c r="R66" s="542"/>
      <c r="S66" s="82"/>
      <c r="T66" s="572"/>
      <c r="U66" s="569"/>
      <c r="V66" s="547"/>
      <c r="W66" s="573"/>
      <c r="X66" s="569"/>
      <c r="Y66" s="82"/>
      <c r="Z66" s="573"/>
      <c r="AA66" s="569"/>
      <c r="AB66" s="82"/>
      <c r="AC66" s="573"/>
      <c r="AD66" s="91"/>
      <c r="AE66" s="569"/>
      <c r="AF66" s="82"/>
      <c r="AG66" s="569"/>
      <c r="AH66" s="575"/>
      <c r="AI66" s="575"/>
      <c r="AJ66" s="82"/>
      <c r="AK66" s="79"/>
      <c r="AL66" s="562"/>
      <c r="AM66" s="561"/>
      <c r="AN66" s="103"/>
    </row>
    <row r="67" spans="2:40" ht="14.75" customHeight="1" x14ac:dyDescent="0.2">
      <c r="B67" s="80"/>
      <c r="C67" s="114"/>
      <c r="D67" s="83"/>
      <c r="E67" s="84"/>
      <c r="F67" s="547" t="str">
        <f t="shared" si="0"/>
        <v/>
      </c>
      <c r="G67" s="569"/>
      <c r="H67" s="547"/>
      <c r="I67" s="569"/>
      <c r="J67" s="547"/>
      <c r="K67" s="569"/>
      <c r="L67" s="547"/>
      <c r="M67" s="569"/>
      <c r="N67" s="547"/>
      <c r="O67" s="569"/>
      <c r="P67" s="547"/>
      <c r="Q67" s="569"/>
      <c r="R67" s="542"/>
      <c r="S67" s="82"/>
      <c r="T67" s="572"/>
      <c r="U67" s="569"/>
      <c r="V67" s="547"/>
      <c r="W67" s="573"/>
      <c r="X67" s="569"/>
      <c r="Y67" s="82"/>
      <c r="Z67" s="573"/>
      <c r="AA67" s="569"/>
      <c r="AB67" s="82"/>
      <c r="AC67" s="573"/>
      <c r="AD67" s="91"/>
      <c r="AE67" s="569"/>
      <c r="AF67" s="82"/>
      <c r="AG67" s="569"/>
      <c r="AH67" s="575"/>
      <c r="AI67" s="575"/>
      <c r="AJ67" s="82"/>
      <c r="AK67" s="79"/>
      <c r="AL67" s="562"/>
      <c r="AM67" s="561"/>
      <c r="AN67" s="103"/>
    </row>
    <row r="68" spans="2:40" ht="14.75" customHeight="1" x14ac:dyDescent="0.2">
      <c r="B68" s="80"/>
      <c r="C68" s="114"/>
      <c r="D68" s="83"/>
      <c r="E68" s="84"/>
      <c r="F68" s="547" t="str">
        <f t="shared" si="0"/>
        <v/>
      </c>
      <c r="G68" s="569"/>
      <c r="H68" s="547"/>
      <c r="I68" s="569"/>
      <c r="J68" s="547"/>
      <c r="K68" s="569"/>
      <c r="L68" s="547"/>
      <c r="M68" s="569"/>
      <c r="N68" s="547"/>
      <c r="O68" s="569"/>
      <c r="P68" s="547"/>
      <c r="Q68" s="569"/>
      <c r="R68" s="542"/>
      <c r="S68" s="82"/>
      <c r="T68" s="572"/>
      <c r="U68" s="569"/>
      <c r="V68" s="547"/>
      <c r="W68" s="573"/>
      <c r="X68" s="569"/>
      <c r="Y68" s="82"/>
      <c r="Z68" s="573"/>
      <c r="AA68" s="569"/>
      <c r="AB68" s="82"/>
      <c r="AC68" s="573"/>
      <c r="AD68" s="91"/>
      <c r="AE68" s="569"/>
      <c r="AF68" s="82"/>
      <c r="AG68" s="569"/>
      <c r="AH68" s="575"/>
      <c r="AI68" s="575"/>
      <c r="AJ68" s="82"/>
      <c r="AK68" s="79"/>
      <c r="AL68" s="562"/>
      <c r="AM68" s="561"/>
      <c r="AN68" s="103"/>
    </row>
    <row r="69" spans="2:40" ht="14.75" customHeight="1" x14ac:dyDescent="0.2">
      <c r="B69" s="80"/>
      <c r="C69" s="114"/>
      <c r="D69" s="81"/>
      <c r="E69" s="81"/>
      <c r="F69" s="547" t="str">
        <f t="shared" si="0"/>
        <v/>
      </c>
      <c r="G69" s="569"/>
      <c r="H69" s="547"/>
      <c r="I69" s="569"/>
      <c r="J69" s="547"/>
      <c r="K69" s="569"/>
      <c r="L69" s="547"/>
      <c r="M69" s="569"/>
      <c r="N69" s="547"/>
      <c r="O69" s="569"/>
      <c r="P69" s="547"/>
      <c r="Q69" s="569"/>
      <c r="R69" s="543"/>
      <c r="S69" s="82"/>
      <c r="T69" s="572"/>
      <c r="U69" s="569"/>
      <c r="V69" s="547"/>
      <c r="W69" s="573"/>
      <c r="X69" s="569"/>
      <c r="Y69" s="82"/>
      <c r="Z69" s="573"/>
      <c r="AA69" s="569"/>
      <c r="AB69" s="82"/>
      <c r="AC69" s="573"/>
      <c r="AD69" s="91"/>
      <c r="AE69" s="569"/>
      <c r="AF69" s="82"/>
      <c r="AG69" s="569"/>
      <c r="AH69" s="575"/>
      <c r="AI69" s="575"/>
      <c r="AJ69" s="82"/>
      <c r="AK69" s="79"/>
      <c r="AL69" s="562"/>
      <c r="AM69" s="561"/>
      <c r="AN69" s="103"/>
    </row>
    <row r="70" spans="2:40" ht="14.75" customHeight="1" x14ac:dyDescent="0.2">
      <c r="B70" s="88"/>
      <c r="C70" s="114"/>
      <c r="D70" s="81"/>
      <c r="E70" s="81"/>
      <c r="F70" s="547" t="str">
        <f t="shared" si="0"/>
        <v/>
      </c>
      <c r="G70" s="569"/>
      <c r="H70" s="547"/>
      <c r="I70" s="569"/>
      <c r="J70" s="547"/>
      <c r="K70" s="569"/>
      <c r="L70" s="547"/>
      <c r="M70" s="569"/>
      <c r="N70" s="547"/>
      <c r="O70" s="569"/>
      <c r="P70" s="547"/>
      <c r="Q70" s="569"/>
      <c r="R70" s="543"/>
      <c r="S70" s="82"/>
      <c r="T70" s="572"/>
      <c r="U70" s="569"/>
      <c r="V70" s="547"/>
      <c r="W70" s="573"/>
      <c r="X70" s="569"/>
      <c r="Y70" s="82"/>
      <c r="Z70" s="573"/>
      <c r="AA70" s="569"/>
      <c r="AB70" s="82"/>
      <c r="AC70" s="573"/>
      <c r="AD70" s="91"/>
      <c r="AE70" s="569"/>
      <c r="AF70" s="82"/>
      <c r="AG70" s="569"/>
      <c r="AH70" s="575"/>
      <c r="AI70" s="575"/>
      <c r="AJ70" s="82"/>
      <c r="AK70" s="79"/>
      <c r="AL70" s="562"/>
      <c r="AM70" s="561"/>
      <c r="AN70" s="103"/>
    </row>
    <row r="71" spans="2:40" ht="14.75" customHeight="1" x14ac:dyDescent="0.2">
      <c r="B71" s="80"/>
      <c r="C71" s="114"/>
      <c r="D71" s="81"/>
      <c r="E71" s="81"/>
      <c r="F71" s="547" t="str">
        <f t="shared" ref="F71:F134" si="14">IF(H71="","",H71-(7*G71))</f>
        <v/>
      </c>
      <c r="G71" s="569"/>
      <c r="H71" s="547"/>
      <c r="I71" s="569"/>
      <c r="J71" s="547"/>
      <c r="K71" s="569"/>
      <c r="L71" s="547"/>
      <c r="M71" s="569"/>
      <c r="N71" s="547"/>
      <c r="O71" s="569"/>
      <c r="P71" s="547"/>
      <c r="Q71" s="569"/>
      <c r="R71" s="543"/>
      <c r="S71" s="82"/>
      <c r="T71" s="572"/>
      <c r="U71" s="569"/>
      <c r="V71" s="547"/>
      <c r="W71" s="573"/>
      <c r="X71" s="569"/>
      <c r="Y71" s="82"/>
      <c r="Z71" s="573"/>
      <c r="AA71" s="569"/>
      <c r="AB71" s="82"/>
      <c r="AC71" s="573"/>
      <c r="AD71" s="91"/>
      <c r="AE71" s="569"/>
      <c r="AF71" s="82"/>
      <c r="AG71" s="569"/>
      <c r="AH71" s="575"/>
      <c r="AI71" s="575"/>
      <c r="AJ71" s="82"/>
      <c r="AK71" s="79"/>
      <c r="AL71" s="562"/>
      <c r="AM71" s="561"/>
      <c r="AN71" s="103"/>
    </row>
    <row r="72" spans="2:40" ht="14.75" customHeight="1" x14ac:dyDescent="0.2">
      <c r="B72" s="80"/>
      <c r="C72" s="114"/>
      <c r="D72" s="83"/>
      <c r="E72" s="81"/>
      <c r="F72" s="547" t="str">
        <f t="shared" si="14"/>
        <v/>
      </c>
      <c r="G72" s="569"/>
      <c r="H72" s="547"/>
      <c r="I72" s="569"/>
      <c r="J72" s="547"/>
      <c r="K72" s="569"/>
      <c r="L72" s="547"/>
      <c r="M72" s="569"/>
      <c r="N72" s="547"/>
      <c r="O72" s="569"/>
      <c r="P72" s="547"/>
      <c r="Q72" s="569"/>
      <c r="R72" s="543"/>
      <c r="S72" s="82"/>
      <c r="T72" s="572"/>
      <c r="U72" s="569"/>
      <c r="V72" s="547"/>
      <c r="W72" s="573"/>
      <c r="X72" s="569"/>
      <c r="Y72" s="82"/>
      <c r="Z72" s="573"/>
      <c r="AA72" s="569"/>
      <c r="AB72" s="82"/>
      <c r="AC72" s="573"/>
      <c r="AD72" s="91"/>
      <c r="AE72" s="569"/>
      <c r="AF72" s="82"/>
      <c r="AG72" s="569"/>
      <c r="AH72" s="575"/>
      <c r="AI72" s="575"/>
      <c r="AJ72" s="82"/>
      <c r="AK72" s="79"/>
      <c r="AL72" s="562"/>
      <c r="AM72" s="561"/>
      <c r="AN72" s="103"/>
    </row>
    <row r="73" spans="2:40" ht="14.75" customHeight="1" x14ac:dyDescent="0.2">
      <c r="B73" s="80"/>
      <c r="C73" s="114"/>
      <c r="D73" s="83"/>
      <c r="E73" s="81"/>
      <c r="F73" s="547" t="str">
        <f t="shared" si="14"/>
        <v/>
      </c>
      <c r="G73" s="569"/>
      <c r="H73" s="547"/>
      <c r="I73" s="569"/>
      <c r="J73" s="547"/>
      <c r="K73" s="569"/>
      <c r="L73" s="547"/>
      <c r="M73" s="569"/>
      <c r="N73" s="547"/>
      <c r="O73" s="569"/>
      <c r="P73" s="547"/>
      <c r="Q73" s="569"/>
      <c r="R73" s="543"/>
      <c r="S73" s="82"/>
      <c r="T73" s="572"/>
      <c r="U73" s="569"/>
      <c r="V73" s="547"/>
      <c r="W73" s="573"/>
      <c r="X73" s="569"/>
      <c r="Y73" s="82"/>
      <c r="Z73" s="573"/>
      <c r="AA73" s="569"/>
      <c r="AB73" s="82"/>
      <c r="AC73" s="573"/>
      <c r="AD73" s="91"/>
      <c r="AE73" s="569"/>
      <c r="AF73" s="82"/>
      <c r="AG73" s="569"/>
      <c r="AH73" s="575"/>
      <c r="AI73" s="575"/>
      <c r="AJ73" s="82"/>
      <c r="AK73" s="79"/>
      <c r="AL73" s="562"/>
      <c r="AM73" s="561"/>
      <c r="AN73" s="103"/>
    </row>
    <row r="74" spans="2:40" ht="14.75" customHeight="1" x14ac:dyDescent="0.2">
      <c r="B74" s="80"/>
      <c r="C74" s="114"/>
      <c r="D74" s="83"/>
      <c r="E74" s="81"/>
      <c r="F74" s="547" t="str">
        <f t="shared" si="14"/>
        <v/>
      </c>
      <c r="G74" s="569"/>
      <c r="H74" s="547"/>
      <c r="I74" s="569"/>
      <c r="J74" s="547"/>
      <c r="K74" s="569"/>
      <c r="L74" s="547"/>
      <c r="M74" s="569"/>
      <c r="N74" s="547"/>
      <c r="O74" s="569"/>
      <c r="P74" s="547"/>
      <c r="Q74" s="569"/>
      <c r="R74" s="543"/>
      <c r="S74" s="82"/>
      <c r="T74" s="572"/>
      <c r="U74" s="569"/>
      <c r="V74" s="547"/>
      <c r="W74" s="573"/>
      <c r="X74" s="569"/>
      <c r="Y74" s="82"/>
      <c r="Z74" s="573"/>
      <c r="AA74" s="569"/>
      <c r="AB74" s="82"/>
      <c r="AC74" s="573"/>
      <c r="AD74" s="91"/>
      <c r="AE74" s="569"/>
      <c r="AF74" s="82"/>
      <c r="AG74" s="569"/>
      <c r="AH74" s="575"/>
      <c r="AI74" s="575"/>
      <c r="AJ74" s="82"/>
      <c r="AK74" s="79"/>
      <c r="AL74" s="562"/>
      <c r="AM74" s="561"/>
      <c r="AN74" s="103"/>
    </row>
    <row r="75" spans="2:40" ht="14.75" customHeight="1" x14ac:dyDescent="0.2">
      <c r="B75" s="80"/>
      <c r="C75" s="114"/>
      <c r="D75" s="83"/>
      <c r="E75" s="81"/>
      <c r="F75" s="547" t="str">
        <f t="shared" si="14"/>
        <v/>
      </c>
      <c r="G75" s="569"/>
      <c r="H75" s="547"/>
      <c r="I75" s="569"/>
      <c r="J75" s="547"/>
      <c r="K75" s="569"/>
      <c r="L75" s="547"/>
      <c r="M75" s="569"/>
      <c r="N75" s="547"/>
      <c r="O75" s="569"/>
      <c r="P75" s="547"/>
      <c r="Q75" s="569"/>
      <c r="R75" s="543"/>
      <c r="S75" s="82"/>
      <c r="T75" s="572"/>
      <c r="U75" s="569"/>
      <c r="V75" s="547"/>
      <c r="W75" s="573"/>
      <c r="X75" s="569"/>
      <c r="Y75" s="82"/>
      <c r="Z75" s="573"/>
      <c r="AA75" s="569"/>
      <c r="AB75" s="82"/>
      <c r="AC75" s="573"/>
      <c r="AD75" s="91"/>
      <c r="AE75" s="569"/>
      <c r="AF75" s="82"/>
      <c r="AG75" s="569"/>
      <c r="AH75" s="575"/>
      <c r="AI75" s="575"/>
      <c r="AJ75" s="82"/>
      <c r="AK75" s="79"/>
      <c r="AL75" s="562"/>
      <c r="AM75" s="561"/>
      <c r="AN75" s="103"/>
    </row>
    <row r="76" spans="2:40" ht="14.75" customHeight="1" x14ac:dyDescent="0.2">
      <c r="B76" s="80"/>
      <c r="C76" s="114"/>
      <c r="D76" s="83"/>
      <c r="E76" s="81"/>
      <c r="F76" s="547" t="str">
        <f t="shared" si="14"/>
        <v/>
      </c>
      <c r="G76" s="569"/>
      <c r="H76" s="547"/>
      <c r="I76" s="569"/>
      <c r="J76" s="547"/>
      <c r="K76" s="569"/>
      <c r="L76" s="547"/>
      <c r="M76" s="569"/>
      <c r="N76" s="547"/>
      <c r="O76" s="569"/>
      <c r="P76" s="547"/>
      <c r="Q76" s="569"/>
      <c r="R76" s="543"/>
      <c r="S76" s="82"/>
      <c r="T76" s="572"/>
      <c r="U76" s="569"/>
      <c r="V76" s="547"/>
      <c r="W76" s="573"/>
      <c r="X76" s="569"/>
      <c r="Y76" s="82"/>
      <c r="Z76" s="573"/>
      <c r="AA76" s="569"/>
      <c r="AB76" s="82"/>
      <c r="AC76" s="573"/>
      <c r="AD76" s="91"/>
      <c r="AE76" s="569"/>
      <c r="AF76" s="82"/>
      <c r="AG76" s="569"/>
      <c r="AH76" s="575"/>
      <c r="AI76" s="575"/>
      <c r="AJ76" s="82"/>
      <c r="AK76" s="79"/>
      <c r="AL76" s="562"/>
      <c r="AM76" s="561"/>
      <c r="AN76" s="103"/>
    </row>
    <row r="77" spans="2:40" ht="14.75" customHeight="1" x14ac:dyDescent="0.2">
      <c r="B77" s="80"/>
      <c r="C77" s="114"/>
      <c r="D77" s="84"/>
      <c r="E77" s="89"/>
      <c r="F77" s="547" t="str">
        <f t="shared" si="14"/>
        <v/>
      </c>
      <c r="G77" s="569"/>
      <c r="H77" s="547"/>
      <c r="I77" s="569"/>
      <c r="J77" s="547"/>
      <c r="K77" s="569"/>
      <c r="L77" s="547"/>
      <c r="M77" s="569"/>
      <c r="N77" s="547"/>
      <c r="O77" s="569"/>
      <c r="P77" s="547"/>
      <c r="Q77" s="569"/>
      <c r="R77" s="546"/>
      <c r="S77" s="82"/>
      <c r="T77" s="572"/>
      <c r="U77" s="569"/>
      <c r="V77" s="547"/>
      <c r="W77" s="573"/>
      <c r="X77" s="569"/>
      <c r="Y77" s="82"/>
      <c r="Z77" s="573"/>
      <c r="AA77" s="569"/>
      <c r="AB77" s="82"/>
      <c r="AC77" s="573"/>
      <c r="AD77" s="91"/>
      <c r="AE77" s="569"/>
      <c r="AF77" s="82"/>
      <c r="AG77" s="569"/>
      <c r="AH77" s="575"/>
      <c r="AI77" s="575"/>
      <c r="AJ77" s="82"/>
      <c r="AK77" s="79"/>
      <c r="AL77" s="562"/>
      <c r="AM77" s="561"/>
      <c r="AN77" s="104"/>
    </row>
    <row r="78" spans="2:40" ht="14.75" customHeight="1" x14ac:dyDescent="0.2">
      <c r="B78" s="80"/>
      <c r="C78" s="114"/>
      <c r="D78" s="84"/>
      <c r="E78" s="89"/>
      <c r="F78" s="547" t="str">
        <f t="shared" si="14"/>
        <v/>
      </c>
      <c r="G78" s="569"/>
      <c r="H78" s="547"/>
      <c r="I78" s="569"/>
      <c r="J78" s="547"/>
      <c r="K78" s="569"/>
      <c r="L78" s="547"/>
      <c r="M78" s="569"/>
      <c r="N78" s="547"/>
      <c r="O78" s="569"/>
      <c r="P78" s="547"/>
      <c r="Q78" s="569"/>
      <c r="R78" s="546"/>
      <c r="S78" s="82"/>
      <c r="T78" s="572"/>
      <c r="U78" s="569"/>
      <c r="V78" s="547"/>
      <c r="W78" s="573"/>
      <c r="X78" s="569"/>
      <c r="Y78" s="82"/>
      <c r="Z78" s="573"/>
      <c r="AA78" s="569"/>
      <c r="AB78" s="82"/>
      <c r="AC78" s="573"/>
      <c r="AD78" s="91"/>
      <c r="AE78" s="569"/>
      <c r="AF78" s="82"/>
      <c r="AG78" s="569"/>
      <c r="AH78" s="575"/>
      <c r="AI78" s="575"/>
      <c r="AJ78" s="82"/>
      <c r="AK78" s="79"/>
      <c r="AL78" s="562"/>
      <c r="AM78" s="561"/>
      <c r="AN78" s="104"/>
    </row>
    <row r="79" spans="2:40" ht="14.75" customHeight="1" x14ac:dyDescent="0.2">
      <c r="B79" s="80"/>
      <c r="C79" s="114"/>
      <c r="D79" s="77"/>
      <c r="E79" s="78"/>
      <c r="F79" s="547" t="str">
        <f t="shared" si="14"/>
        <v/>
      </c>
      <c r="G79" s="569"/>
      <c r="H79" s="547"/>
      <c r="I79" s="569"/>
      <c r="J79" s="547"/>
      <c r="K79" s="569"/>
      <c r="L79" s="547"/>
      <c r="M79" s="569"/>
      <c r="N79" s="547"/>
      <c r="O79" s="569"/>
      <c r="P79" s="547"/>
      <c r="Q79" s="569"/>
      <c r="R79" s="544"/>
      <c r="S79" s="82"/>
      <c r="T79" s="572"/>
      <c r="U79" s="569"/>
      <c r="V79" s="547"/>
      <c r="W79" s="573"/>
      <c r="X79" s="569"/>
      <c r="Y79" s="82"/>
      <c r="Z79" s="573"/>
      <c r="AA79" s="569"/>
      <c r="AB79" s="82"/>
      <c r="AC79" s="573"/>
      <c r="AD79" s="91"/>
      <c r="AE79" s="569"/>
      <c r="AF79" s="82"/>
      <c r="AG79" s="569"/>
      <c r="AH79" s="575"/>
      <c r="AI79" s="575"/>
      <c r="AJ79" s="82"/>
      <c r="AK79" s="79"/>
      <c r="AL79" s="562"/>
      <c r="AM79" s="561"/>
      <c r="AN79" s="103"/>
    </row>
    <row r="80" spans="2:40" ht="14.75" customHeight="1" x14ac:dyDescent="0.2">
      <c r="B80" s="80"/>
      <c r="C80" s="114"/>
      <c r="D80" s="81"/>
      <c r="E80" s="81"/>
      <c r="F80" s="547" t="str">
        <f t="shared" si="14"/>
        <v/>
      </c>
      <c r="G80" s="569"/>
      <c r="H80" s="547"/>
      <c r="I80" s="569"/>
      <c r="J80" s="547"/>
      <c r="K80" s="569"/>
      <c r="L80" s="547"/>
      <c r="M80" s="569"/>
      <c r="N80" s="547"/>
      <c r="O80" s="569"/>
      <c r="P80" s="547"/>
      <c r="Q80" s="569"/>
      <c r="R80" s="543"/>
      <c r="S80" s="82"/>
      <c r="T80" s="572"/>
      <c r="U80" s="569"/>
      <c r="V80" s="547"/>
      <c r="W80" s="573"/>
      <c r="X80" s="569"/>
      <c r="Y80" s="82"/>
      <c r="Z80" s="573"/>
      <c r="AA80" s="569"/>
      <c r="AB80" s="82"/>
      <c r="AC80" s="573"/>
      <c r="AD80" s="91"/>
      <c r="AE80" s="569"/>
      <c r="AF80" s="82"/>
      <c r="AG80" s="569"/>
      <c r="AH80" s="575"/>
      <c r="AI80" s="575"/>
      <c r="AJ80" s="82"/>
      <c r="AK80" s="79"/>
      <c r="AL80" s="562"/>
      <c r="AM80" s="561"/>
      <c r="AN80" s="104"/>
    </row>
    <row r="81" spans="2:40" ht="14.75" customHeight="1" x14ac:dyDescent="0.15">
      <c r="B81" s="87"/>
      <c r="C81" s="114"/>
      <c r="D81" s="81"/>
      <c r="E81" s="81"/>
      <c r="F81" s="547" t="str">
        <f t="shared" si="14"/>
        <v/>
      </c>
      <c r="G81" s="569"/>
      <c r="H81" s="547"/>
      <c r="I81" s="569"/>
      <c r="J81" s="547"/>
      <c r="K81" s="569"/>
      <c r="L81" s="547"/>
      <c r="M81" s="569"/>
      <c r="N81" s="547"/>
      <c r="O81" s="569"/>
      <c r="P81" s="547"/>
      <c r="Q81" s="569"/>
      <c r="R81" s="543"/>
      <c r="S81" s="82"/>
      <c r="T81" s="572"/>
      <c r="U81" s="569"/>
      <c r="V81" s="547"/>
      <c r="W81" s="573"/>
      <c r="X81" s="569"/>
      <c r="Y81" s="82"/>
      <c r="Z81" s="573"/>
      <c r="AA81" s="569"/>
      <c r="AB81" s="82"/>
      <c r="AC81" s="573"/>
      <c r="AD81" s="91"/>
      <c r="AE81" s="569"/>
      <c r="AF81" s="82"/>
      <c r="AG81" s="569"/>
      <c r="AH81" s="575"/>
      <c r="AI81" s="575"/>
      <c r="AJ81" s="82"/>
      <c r="AK81" s="79"/>
      <c r="AL81" s="562"/>
      <c r="AM81" s="561"/>
      <c r="AN81" s="104"/>
    </row>
    <row r="82" spans="2:40" ht="14.75" customHeight="1" x14ac:dyDescent="0.15">
      <c r="B82" s="87"/>
      <c r="C82" s="114"/>
      <c r="D82" s="81"/>
      <c r="E82" s="81"/>
      <c r="F82" s="547" t="str">
        <f t="shared" si="14"/>
        <v/>
      </c>
      <c r="G82" s="569"/>
      <c r="H82" s="547"/>
      <c r="I82" s="569"/>
      <c r="J82" s="547"/>
      <c r="K82" s="569"/>
      <c r="L82" s="547"/>
      <c r="M82" s="569"/>
      <c r="N82" s="547"/>
      <c r="O82" s="569"/>
      <c r="P82" s="547"/>
      <c r="Q82" s="569"/>
      <c r="R82" s="543"/>
      <c r="S82" s="82"/>
      <c r="T82" s="572"/>
      <c r="U82" s="569"/>
      <c r="V82" s="547"/>
      <c r="W82" s="573"/>
      <c r="X82" s="569"/>
      <c r="Y82" s="82"/>
      <c r="Z82" s="573"/>
      <c r="AA82" s="569"/>
      <c r="AB82" s="82"/>
      <c r="AC82" s="573"/>
      <c r="AD82" s="91"/>
      <c r="AE82" s="569"/>
      <c r="AF82" s="82"/>
      <c r="AG82" s="569"/>
      <c r="AH82" s="575"/>
      <c r="AI82" s="575"/>
      <c r="AJ82" s="82"/>
      <c r="AK82" s="79"/>
      <c r="AL82" s="562"/>
      <c r="AM82" s="561"/>
      <c r="AN82" s="104"/>
    </row>
    <row r="83" spans="2:40" ht="14.75" customHeight="1" x14ac:dyDescent="0.15">
      <c r="B83" s="87"/>
      <c r="C83" s="114"/>
      <c r="D83" s="81"/>
      <c r="E83" s="81"/>
      <c r="F83" s="547" t="str">
        <f t="shared" si="14"/>
        <v/>
      </c>
      <c r="G83" s="569"/>
      <c r="H83" s="547"/>
      <c r="I83" s="569"/>
      <c r="J83" s="547"/>
      <c r="K83" s="569"/>
      <c r="L83" s="547"/>
      <c r="M83" s="569"/>
      <c r="N83" s="547"/>
      <c r="O83" s="569"/>
      <c r="P83" s="547"/>
      <c r="Q83" s="569"/>
      <c r="R83" s="543"/>
      <c r="S83" s="82"/>
      <c r="T83" s="572"/>
      <c r="U83" s="569"/>
      <c r="V83" s="547"/>
      <c r="W83" s="573"/>
      <c r="X83" s="569"/>
      <c r="Y83" s="82"/>
      <c r="Z83" s="573"/>
      <c r="AA83" s="569"/>
      <c r="AB83" s="82"/>
      <c r="AC83" s="573"/>
      <c r="AD83" s="91"/>
      <c r="AE83" s="569"/>
      <c r="AF83" s="82"/>
      <c r="AG83" s="569"/>
      <c r="AH83" s="575"/>
      <c r="AI83" s="575"/>
      <c r="AJ83" s="82"/>
      <c r="AK83" s="79"/>
      <c r="AL83" s="562"/>
      <c r="AM83" s="561"/>
      <c r="AN83" s="104"/>
    </row>
    <row r="84" spans="2:40" ht="14.75" customHeight="1" x14ac:dyDescent="0.15">
      <c r="B84" s="87"/>
      <c r="C84" s="114"/>
      <c r="D84" s="81"/>
      <c r="E84" s="81"/>
      <c r="F84" s="547" t="str">
        <f t="shared" si="14"/>
        <v/>
      </c>
      <c r="G84" s="569"/>
      <c r="H84" s="547"/>
      <c r="I84" s="569"/>
      <c r="J84" s="547"/>
      <c r="K84" s="569"/>
      <c r="L84" s="547"/>
      <c r="M84" s="569"/>
      <c r="N84" s="547"/>
      <c r="O84" s="569"/>
      <c r="P84" s="547"/>
      <c r="Q84" s="569"/>
      <c r="R84" s="543"/>
      <c r="S84" s="82"/>
      <c r="T84" s="572"/>
      <c r="U84" s="569"/>
      <c r="V84" s="547"/>
      <c r="W84" s="573"/>
      <c r="X84" s="569"/>
      <c r="Y84" s="82"/>
      <c r="Z84" s="573"/>
      <c r="AA84" s="569"/>
      <c r="AB84" s="82"/>
      <c r="AC84" s="573"/>
      <c r="AD84" s="91"/>
      <c r="AE84" s="569"/>
      <c r="AF84" s="82"/>
      <c r="AG84" s="569"/>
      <c r="AH84" s="575"/>
      <c r="AI84" s="575"/>
      <c r="AJ84" s="82"/>
      <c r="AK84" s="79"/>
      <c r="AL84" s="562"/>
      <c r="AM84" s="561"/>
      <c r="AN84" s="104"/>
    </row>
    <row r="85" spans="2:40" ht="14.75" customHeight="1" x14ac:dyDescent="0.15">
      <c r="B85" s="87"/>
      <c r="C85" s="114"/>
      <c r="D85" s="81"/>
      <c r="E85" s="81"/>
      <c r="F85" s="547" t="str">
        <f t="shared" si="14"/>
        <v/>
      </c>
      <c r="G85" s="569"/>
      <c r="H85" s="547"/>
      <c r="I85" s="569"/>
      <c r="J85" s="547"/>
      <c r="K85" s="569"/>
      <c r="L85" s="547"/>
      <c r="M85" s="569"/>
      <c r="N85" s="547"/>
      <c r="O85" s="569"/>
      <c r="P85" s="547"/>
      <c r="Q85" s="569"/>
      <c r="R85" s="543"/>
      <c r="S85" s="82"/>
      <c r="T85" s="572"/>
      <c r="U85" s="569"/>
      <c r="V85" s="547"/>
      <c r="W85" s="573"/>
      <c r="X85" s="569"/>
      <c r="Y85" s="82"/>
      <c r="Z85" s="573"/>
      <c r="AA85" s="569"/>
      <c r="AB85" s="82"/>
      <c r="AC85" s="573"/>
      <c r="AD85" s="91"/>
      <c r="AE85" s="569"/>
      <c r="AF85" s="82"/>
      <c r="AG85" s="569"/>
      <c r="AH85" s="575"/>
      <c r="AI85" s="575"/>
      <c r="AJ85" s="82"/>
      <c r="AK85" s="79"/>
      <c r="AL85" s="562"/>
      <c r="AM85" s="561"/>
      <c r="AN85" s="104"/>
    </row>
    <row r="86" spans="2:40" ht="14.75" customHeight="1" x14ac:dyDescent="0.2">
      <c r="B86" s="80"/>
      <c r="C86" s="114"/>
      <c r="D86" s="78"/>
      <c r="E86" s="78"/>
      <c r="F86" s="547" t="str">
        <f t="shared" si="14"/>
        <v/>
      </c>
      <c r="G86" s="569"/>
      <c r="H86" s="547"/>
      <c r="I86" s="569"/>
      <c r="J86" s="547"/>
      <c r="K86" s="569"/>
      <c r="L86" s="547"/>
      <c r="M86" s="569"/>
      <c r="N86" s="547"/>
      <c r="O86" s="569"/>
      <c r="P86" s="547"/>
      <c r="Q86" s="569"/>
      <c r="R86" s="544"/>
      <c r="S86" s="82"/>
      <c r="T86" s="572"/>
      <c r="U86" s="569"/>
      <c r="V86" s="547"/>
      <c r="W86" s="573"/>
      <c r="X86" s="569"/>
      <c r="Y86" s="82"/>
      <c r="Z86" s="573"/>
      <c r="AA86" s="569"/>
      <c r="AB86" s="82"/>
      <c r="AC86" s="573"/>
      <c r="AD86" s="91"/>
      <c r="AE86" s="569"/>
      <c r="AF86" s="82"/>
      <c r="AG86" s="569"/>
      <c r="AH86" s="575"/>
      <c r="AI86" s="575"/>
      <c r="AJ86" s="82"/>
      <c r="AK86" s="79"/>
      <c r="AL86" s="562"/>
      <c r="AM86" s="561"/>
      <c r="AN86" s="105"/>
    </row>
    <row r="87" spans="2:40" ht="14.75" customHeight="1" x14ac:dyDescent="0.2">
      <c r="B87" s="80"/>
      <c r="C87" s="114"/>
      <c r="D87" s="81"/>
      <c r="E87" s="81"/>
      <c r="F87" s="547" t="str">
        <f t="shared" si="14"/>
        <v/>
      </c>
      <c r="G87" s="569"/>
      <c r="H87" s="547"/>
      <c r="I87" s="569"/>
      <c r="J87" s="547"/>
      <c r="K87" s="569"/>
      <c r="L87" s="547"/>
      <c r="M87" s="569"/>
      <c r="N87" s="547"/>
      <c r="O87" s="569"/>
      <c r="P87" s="547"/>
      <c r="Q87" s="569"/>
      <c r="R87" s="543"/>
      <c r="S87" s="82"/>
      <c r="T87" s="571"/>
      <c r="U87" s="569"/>
      <c r="V87" s="547"/>
      <c r="W87" s="573"/>
      <c r="X87" s="569"/>
      <c r="Y87" s="82"/>
      <c r="Z87" s="573"/>
      <c r="AA87" s="569"/>
      <c r="AB87" s="82"/>
      <c r="AC87" s="573"/>
      <c r="AD87" s="91"/>
      <c r="AE87" s="569"/>
      <c r="AF87" s="82"/>
      <c r="AG87" s="569"/>
      <c r="AH87" s="575"/>
      <c r="AI87" s="575"/>
      <c r="AJ87" s="82"/>
      <c r="AK87" s="79"/>
      <c r="AL87" s="562"/>
      <c r="AM87" s="564"/>
      <c r="AN87" s="103"/>
    </row>
    <row r="88" spans="2:40" ht="14.75" customHeight="1" x14ac:dyDescent="0.2">
      <c r="B88" s="80"/>
      <c r="C88" s="114"/>
      <c r="D88" s="81"/>
      <c r="E88" s="81"/>
      <c r="F88" s="547" t="str">
        <f t="shared" si="14"/>
        <v/>
      </c>
      <c r="G88" s="569"/>
      <c r="H88" s="547"/>
      <c r="I88" s="569"/>
      <c r="J88" s="547"/>
      <c r="K88" s="569"/>
      <c r="L88" s="547"/>
      <c r="M88" s="569"/>
      <c r="N88" s="547"/>
      <c r="O88" s="569"/>
      <c r="P88" s="547"/>
      <c r="Q88" s="569"/>
      <c r="R88" s="543"/>
      <c r="S88" s="82"/>
      <c r="T88" s="571"/>
      <c r="U88" s="569"/>
      <c r="V88" s="547"/>
      <c r="W88" s="573"/>
      <c r="X88" s="569"/>
      <c r="Y88" s="82"/>
      <c r="Z88" s="573"/>
      <c r="AA88" s="569"/>
      <c r="AB88" s="82"/>
      <c r="AC88" s="573"/>
      <c r="AD88" s="91"/>
      <c r="AE88" s="569"/>
      <c r="AF88" s="82"/>
      <c r="AG88" s="569"/>
      <c r="AH88" s="575"/>
      <c r="AI88" s="575"/>
      <c r="AJ88" s="82"/>
      <c r="AK88" s="79"/>
      <c r="AL88" s="562"/>
      <c r="AM88" s="564"/>
      <c r="AN88" s="103"/>
    </row>
    <row r="89" spans="2:40" ht="14.75" customHeight="1" x14ac:dyDescent="0.2">
      <c r="B89" s="80"/>
      <c r="C89" s="114"/>
      <c r="D89" s="83"/>
      <c r="E89" s="84"/>
      <c r="F89" s="547" t="str">
        <f t="shared" si="14"/>
        <v/>
      </c>
      <c r="G89" s="569"/>
      <c r="H89" s="547"/>
      <c r="I89" s="569"/>
      <c r="J89" s="547"/>
      <c r="K89" s="569"/>
      <c r="L89" s="547"/>
      <c r="M89" s="569"/>
      <c r="N89" s="547"/>
      <c r="O89" s="569"/>
      <c r="P89" s="547"/>
      <c r="Q89" s="569"/>
      <c r="R89" s="542"/>
      <c r="S89" s="82"/>
      <c r="T89" s="571"/>
      <c r="U89" s="569"/>
      <c r="V89" s="547"/>
      <c r="W89" s="573"/>
      <c r="X89" s="569"/>
      <c r="Y89" s="82"/>
      <c r="Z89" s="573"/>
      <c r="AA89" s="569"/>
      <c r="AB89" s="82"/>
      <c r="AC89" s="573"/>
      <c r="AD89" s="91"/>
      <c r="AE89" s="569"/>
      <c r="AF89" s="82"/>
      <c r="AG89" s="569"/>
      <c r="AH89" s="575"/>
      <c r="AI89" s="575"/>
      <c r="AJ89" s="82"/>
      <c r="AK89" s="79"/>
      <c r="AL89" s="562"/>
      <c r="AM89" s="564"/>
      <c r="AN89" s="103"/>
    </row>
    <row r="90" spans="2:40" ht="14.75" customHeight="1" x14ac:dyDescent="0.2">
      <c r="B90" s="80"/>
      <c r="C90" s="114"/>
      <c r="D90" s="83"/>
      <c r="E90" s="84"/>
      <c r="F90" s="547" t="str">
        <f t="shared" si="14"/>
        <v/>
      </c>
      <c r="G90" s="569"/>
      <c r="H90" s="547"/>
      <c r="I90" s="569"/>
      <c r="J90" s="547"/>
      <c r="K90" s="569"/>
      <c r="L90" s="547"/>
      <c r="M90" s="569"/>
      <c r="N90" s="547"/>
      <c r="O90" s="569"/>
      <c r="P90" s="547"/>
      <c r="Q90" s="569"/>
      <c r="R90" s="542"/>
      <c r="S90" s="82"/>
      <c r="T90" s="571"/>
      <c r="U90" s="569"/>
      <c r="V90" s="547"/>
      <c r="W90" s="573"/>
      <c r="X90" s="569"/>
      <c r="Y90" s="82"/>
      <c r="Z90" s="573"/>
      <c r="AA90" s="569"/>
      <c r="AB90" s="82"/>
      <c r="AC90" s="573"/>
      <c r="AD90" s="91"/>
      <c r="AE90" s="569"/>
      <c r="AF90" s="82"/>
      <c r="AG90" s="569"/>
      <c r="AH90" s="575"/>
      <c r="AI90" s="575"/>
      <c r="AJ90" s="82"/>
      <c r="AK90" s="79"/>
      <c r="AL90" s="562"/>
      <c r="AM90" s="564"/>
      <c r="AN90" s="103"/>
    </row>
    <row r="91" spans="2:40" ht="14.75" customHeight="1" x14ac:dyDescent="0.2">
      <c r="B91" s="80"/>
      <c r="C91" s="114"/>
      <c r="D91" s="83"/>
      <c r="E91" s="84"/>
      <c r="F91" s="547" t="str">
        <f t="shared" si="14"/>
        <v/>
      </c>
      <c r="G91" s="569"/>
      <c r="H91" s="547"/>
      <c r="I91" s="569"/>
      <c r="J91" s="547"/>
      <c r="K91" s="569"/>
      <c r="L91" s="547"/>
      <c r="M91" s="569"/>
      <c r="N91" s="547"/>
      <c r="O91" s="569"/>
      <c r="P91" s="547"/>
      <c r="Q91" s="569"/>
      <c r="R91" s="542"/>
      <c r="S91" s="82"/>
      <c r="T91" s="571"/>
      <c r="U91" s="569"/>
      <c r="V91" s="547"/>
      <c r="W91" s="573"/>
      <c r="X91" s="569"/>
      <c r="Y91" s="82"/>
      <c r="Z91" s="573"/>
      <c r="AA91" s="569"/>
      <c r="AB91" s="82"/>
      <c r="AC91" s="573"/>
      <c r="AD91" s="91"/>
      <c r="AE91" s="569"/>
      <c r="AF91" s="82"/>
      <c r="AG91" s="569"/>
      <c r="AH91" s="575"/>
      <c r="AI91" s="575"/>
      <c r="AJ91" s="82"/>
      <c r="AK91" s="79"/>
      <c r="AL91" s="562"/>
      <c r="AM91" s="564"/>
      <c r="AN91" s="103"/>
    </row>
    <row r="92" spans="2:40" ht="14.75" customHeight="1" x14ac:dyDescent="0.2">
      <c r="B92" s="80"/>
      <c r="C92" s="114"/>
      <c r="D92" s="81"/>
      <c r="E92" s="81"/>
      <c r="F92" s="547" t="str">
        <f t="shared" si="14"/>
        <v/>
      </c>
      <c r="G92" s="569"/>
      <c r="H92" s="547"/>
      <c r="I92" s="569"/>
      <c r="J92" s="547"/>
      <c r="K92" s="569"/>
      <c r="L92" s="547"/>
      <c r="M92" s="569"/>
      <c r="N92" s="547"/>
      <c r="O92" s="569"/>
      <c r="P92" s="547"/>
      <c r="Q92" s="569"/>
      <c r="R92" s="543"/>
      <c r="S92" s="82"/>
      <c r="T92" s="571"/>
      <c r="U92" s="569"/>
      <c r="V92" s="547"/>
      <c r="W92" s="573"/>
      <c r="X92" s="569"/>
      <c r="Y92" s="82"/>
      <c r="Z92" s="573"/>
      <c r="AA92" s="569"/>
      <c r="AB92" s="82"/>
      <c r="AC92" s="573"/>
      <c r="AD92" s="91"/>
      <c r="AE92" s="569"/>
      <c r="AF92" s="82"/>
      <c r="AG92" s="569"/>
      <c r="AH92" s="575"/>
      <c r="AI92" s="575"/>
      <c r="AJ92" s="82"/>
      <c r="AK92" s="79"/>
      <c r="AL92" s="562"/>
      <c r="AM92" s="565"/>
      <c r="AN92" s="103"/>
    </row>
    <row r="93" spans="2:40" ht="14.75" customHeight="1" x14ac:dyDescent="0.2">
      <c r="B93" s="80"/>
      <c r="C93" s="114"/>
      <c r="D93" s="81"/>
      <c r="E93" s="81"/>
      <c r="F93" s="547" t="str">
        <f t="shared" si="14"/>
        <v/>
      </c>
      <c r="G93" s="569"/>
      <c r="H93" s="547"/>
      <c r="I93" s="569"/>
      <c r="J93" s="547"/>
      <c r="K93" s="569"/>
      <c r="L93" s="547"/>
      <c r="M93" s="569"/>
      <c r="N93" s="547"/>
      <c r="O93" s="569"/>
      <c r="P93" s="547"/>
      <c r="Q93" s="569"/>
      <c r="R93" s="543"/>
      <c r="S93" s="82"/>
      <c r="T93" s="571"/>
      <c r="U93" s="569"/>
      <c r="V93" s="547"/>
      <c r="W93" s="573"/>
      <c r="X93" s="569"/>
      <c r="Y93" s="82"/>
      <c r="Z93" s="573"/>
      <c r="AA93" s="569"/>
      <c r="AB93" s="82"/>
      <c r="AC93" s="573"/>
      <c r="AD93" s="91"/>
      <c r="AE93" s="569"/>
      <c r="AF93" s="82"/>
      <c r="AG93" s="569"/>
      <c r="AH93" s="575"/>
      <c r="AI93" s="575"/>
      <c r="AJ93" s="82"/>
      <c r="AK93" s="79"/>
      <c r="AL93" s="562"/>
      <c r="AM93" s="565"/>
      <c r="AN93" s="103"/>
    </row>
    <row r="94" spans="2:40" ht="14.75" customHeight="1" x14ac:dyDescent="0.2">
      <c r="B94" s="80"/>
      <c r="C94" s="114"/>
      <c r="D94" s="81"/>
      <c r="E94" s="81"/>
      <c r="F94" s="547" t="str">
        <f t="shared" si="14"/>
        <v/>
      </c>
      <c r="G94" s="569"/>
      <c r="H94" s="547"/>
      <c r="I94" s="569"/>
      <c r="J94" s="547"/>
      <c r="K94" s="569"/>
      <c r="L94" s="547"/>
      <c r="M94" s="569"/>
      <c r="N94" s="547"/>
      <c r="O94" s="569"/>
      <c r="P94" s="547"/>
      <c r="Q94" s="569"/>
      <c r="R94" s="543"/>
      <c r="S94" s="82"/>
      <c r="T94" s="571"/>
      <c r="U94" s="569"/>
      <c r="V94" s="547"/>
      <c r="W94" s="573"/>
      <c r="X94" s="569"/>
      <c r="Y94" s="82"/>
      <c r="Z94" s="573"/>
      <c r="AA94" s="569"/>
      <c r="AB94" s="82"/>
      <c r="AC94" s="573"/>
      <c r="AD94" s="91"/>
      <c r="AE94" s="569"/>
      <c r="AF94" s="82"/>
      <c r="AG94" s="569"/>
      <c r="AH94" s="575"/>
      <c r="AI94" s="575"/>
      <c r="AJ94" s="82"/>
      <c r="AK94" s="79"/>
      <c r="AL94" s="562"/>
      <c r="AM94" s="565"/>
      <c r="AN94" s="103"/>
    </row>
    <row r="95" spans="2:40" ht="14.75" customHeight="1" x14ac:dyDescent="0.2">
      <c r="B95" s="80"/>
      <c r="C95" s="114"/>
      <c r="D95" s="81"/>
      <c r="E95" s="81"/>
      <c r="F95" s="547" t="str">
        <f t="shared" si="14"/>
        <v/>
      </c>
      <c r="G95" s="569"/>
      <c r="H95" s="547"/>
      <c r="I95" s="569"/>
      <c r="J95" s="547"/>
      <c r="K95" s="569"/>
      <c r="L95" s="547"/>
      <c r="M95" s="569"/>
      <c r="N95" s="547"/>
      <c r="O95" s="569"/>
      <c r="P95" s="547"/>
      <c r="Q95" s="569"/>
      <c r="R95" s="543"/>
      <c r="S95" s="82"/>
      <c r="T95" s="571"/>
      <c r="U95" s="569"/>
      <c r="V95" s="547"/>
      <c r="W95" s="573"/>
      <c r="X95" s="569"/>
      <c r="Y95" s="82"/>
      <c r="Z95" s="573"/>
      <c r="AA95" s="569"/>
      <c r="AB95" s="82"/>
      <c r="AC95" s="573"/>
      <c r="AD95" s="91"/>
      <c r="AE95" s="569"/>
      <c r="AF95" s="82"/>
      <c r="AG95" s="569"/>
      <c r="AH95" s="575"/>
      <c r="AI95" s="575"/>
      <c r="AJ95" s="82"/>
      <c r="AK95" s="79"/>
      <c r="AL95" s="562"/>
      <c r="AM95" s="565"/>
      <c r="AN95" s="103"/>
    </row>
    <row r="96" spans="2:40" ht="14.75" customHeight="1" x14ac:dyDescent="0.2">
      <c r="B96" s="80"/>
      <c r="C96" s="114"/>
      <c r="D96" s="81"/>
      <c r="E96" s="81"/>
      <c r="F96" s="547" t="str">
        <f t="shared" si="14"/>
        <v/>
      </c>
      <c r="G96" s="569"/>
      <c r="H96" s="547"/>
      <c r="I96" s="569"/>
      <c r="J96" s="547"/>
      <c r="K96" s="569"/>
      <c r="L96" s="547"/>
      <c r="M96" s="569"/>
      <c r="N96" s="547"/>
      <c r="O96" s="569"/>
      <c r="P96" s="547"/>
      <c r="Q96" s="569"/>
      <c r="R96" s="543"/>
      <c r="S96" s="82"/>
      <c r="T96" s="571"/>
      <c r="U96" s="569"/>
      <c r="V96" s="547"/>
      <c r="W96" s="573"/>
      <c r="X96" s="569"/>
      <c r="Y96" s="82"/>
      <c r="Z96" s="573"/>
      <c r="AA96" s="569"/>
      <c r="AB96" s="82"/>
      <c r="AC96" s="573"/>
      <c r="AD96" s="91"/>
      <c r="AE96" s="569"/>
      <c r="AF96" s="82"/>
      <c r="AG96" s="569"/>
      <c r="AH96" s="575"/>
      <c r="AI96" s="575"/>
      <c r="AJ96" s="82"/>
      <c r="AK96" s="79"/>
      <c r="AL96" s="562"/>
      <c r="AM96" s="561"/>
      <c r="AN96" s="103"/>
    </row>
    <row r="97" spans="2:40" ht="14.75" customHeight="1" x14ac:dyDescent="0.2">
      <c r="B97" s="80"/>
      <c r="C97" s="114"/>
      <c r="D97" s="81"/>
      <c r="E97" s="81"/>
      <c r="F97" s="547" t="str">
        <f t="shared" si="14"/>
        <v/>
      </c>
      <c r="G97" s="569"/>
      <c r="H97" s="547"/>
      <c r="I97" s="569"/>
      <c r="J97" s="547"/>
      <c r="K97" s="569"/>
      <c r="L97" s="547"/>
      <c r="M97" s="569"/>
      <c r="N97" s="547"/>
      <c r="O97" s="569"/>
      <c r="P97" s="547"/>
      <c r="Q97" s="569"/>
      <c r="R97" s="543"/>
      <c r="S97" s="82"/>
      <c r="T97" s="571"/>
      <c r="U97" s="569"/>
      <c r="V97" s="547"/>
      <c r="W97" s="573"/>
      <c r="X97" s="569"/>
      <c r="Y97" s="82"/>
      <c r="Z97" s="573"/>
      <c r="AA97" s="569"/>
      <c r="AB97" s="82"/>
      <c r="AC97" s="573"/>
      <c r="AD97" s="91"/>
      <c r="AE97" s="569"/>
      <c r="AF97" s="82"/>
      <c r="AG97" s="569"/>
      <c r="AH97" s="575"/>
      <c r="AI97" s="575"/>
      <c r="AJ97" s="82"/>
      <c r="AK97" s="79"/>
      <c r="AL97" s="562"/>
      <c r="AM97" s="561"/>
      <c r="AN97" s="103"/>
    </row>
    <row r="98" spans="2:40" ht="14.75" customHeight="1" x14ac:dyDescent="0.2">
      <c r="B98" s="80"/>
      <c r="C98" s="114"/>
      <c r="D98" s="81"/>
      <c r="E98" s="81"/>
      <c r="F98" s="547" t="str">
        <f t="shared" si="14"/>
        <v/>
      </c>
      <c r="G98" s="569"/>
      <c r="H98" s="547"/>
      <c r="I98" s="569"/>
      <c r="J98" s="547"/>
      <c r="K98" s="569"/>
      <c r="L98" s="547"/>
      <c r="M98" s="569"/>
      <c r="N98" s="547"/>
      <c r="O98" s="569"/>
      <c r="P98" s="547"/>
      <c r="Q98" s="569"/>
      <c r="R98" s="543"/>
      <c r="S98" s="82"/>
      <c r="T98" s="571"/>
      <c r="U98" s="569"/>
      <c r="V98" s="547"/>
      <c r="W98" s="573"/>
      <c r="X98" s="569"/>
      <c r="Y98" s="82"/>
      <c r="Z98" s="573"/>
      <c r="AA98" s="569"/>
      <c r="AB98" s="82"/>
      <c r="AC98" s="573"/>
      <c r="AD98" s="91"/>
      <c r="AE98" s="569"/>
      <c r="AF98" s="82"/>
      <c r="AG98" s="569"/>
      <c r="AH98" s="575"/>
      <c r="AI98" s="575"/>
      <c r="AJ98" s="82"/>
      <c r="AK98" s="79"/>
      <c r="AL98" s="562"/>
      <c r="AM98" s="561"/>
      <c r="AN98" s="103"/>
    </row>
    <row r="99" spans="2:40" ht="14.75" customHeight="1" x14ac:dyDescent="0.2">
      <c r="B99" s="80"/>
      <c r="C99" s="114"/>
      <c r="D99" s="81"/>
      <c r="E99" s="81"/>
      <c r="F99" s="547" t="str">
        <f t="shared" si="14"/>
        <v/>
      </c>
      <c r="G99" s="569"/>
      <c r="H99" s="547"/>
      <c r="I99" s="569"/>
      <c r="J99" s="547"/>
      <c r="K99" s="569"/>
      <c r="L99" s="547"/>
      <c r="M99" s="569"/>
      <c r="N99" s="547"/>
      <c r="O99" s="569"/>
      <c r="P99" s="547"/>
      <c r="Q99" s="569"/>
      <c r="R99" s="543"/>
      <c r="S99" s="82"/>
      <c r="T99" s="571"/>
      <c r="U99" s="569"/>
      <c r="V99" s="547"/>
      <c r="W99" s="573"/>
      <c r="X99" s="569"/>
      <c r="Y99" s="82"/>
      <c r="Z99" s="573"/>
      <c r="AA99" s="569"/>
      <c r="AB99" s="82"/>
      <c r="AC99" s="573"/>
      <c r="AD99" s="91"/>
      <c r="AE99" s="569"/>
      <c r="AF99" s="82"/>
      <c r="AG99" s="569"/>
      <c r="AH99" s="575"/>
      <c r="AI99" s="575"/>
      <c r="AJ99" s="82"/>
      <c r="AK99" s="79"/>
      <c r="AL99" s="562"/>
      <c r="AM99" s="566"/>
      <c r="AN99" s="103"/>
    </row>
    <row r="100" spans="2:40" ht="14.75" customHeight="1" x14ac:dyDescent="0.2">
      <c r="B100" s="80"/>
      <c r="C100" s="114"/>
      <c r="D100" s="81"/>
      <c r="E100" s="81"/>
      <c r="F100" s="547" t="str">
        <f t="shared" si="14"/>
        <v/>
      </c>
      <c r="G100" s="569"/>
      <c r="H100" s="547"/>
      <c r="I100" s="569"/>
      <c r="J100" s="547"/>
      <c r="K100" s="569"/>
      <c r="L100" s="547"/>
      <c r="M100" s="569"/>
      <c r="N100" s="547"/>
      <c r="O100" s="569"/>
      <c r="P100" s="547"/>
      <c r="Q100" s="569"/>
      <c r="R100" s="543"/>
      <c r="S100" s="82"/>
      <c r="T100" s="571"/>
      <c r="U100" s="569"/>
      <c r="V100" s="547"/>
      <c r="W100" s="573"/>
      <c r="X100" s="569"/>
      <c r="Y100" s="82"/>
      <c r="Z100" s="573"/>
      <c r="AA100" s="569"/>
      <c r="AB100" s="82"/>
      <c r="AC100" s="573"/>
      <c r="AD100" s="91"/>
      <c r="AE100" s="569"/>
      <c r="AF100" s="82"/>
      <c r="AG100" s="569"/>
      <c r="AH100" s="575"/>
      <c r="AI100" s="575"/>
      <c r="AJ100" s="82"/>
      <c r="AK100" s="79"/>
      <c r="AL100" s="562"/>
      <c r="AM100" s="566"/>
      <c r="AN100" s="103"/>
    </row>
    <row r="101" spans="2:40" ht="14.75" customHeight="1" x14ac:dyDescent="0.2">
      <c r="B101" s="80"/>
      <c r="C101" s="114"/>
      <c r="D101" s="81"/>
      <c r="E101" s="81"/>
      <c r="F101" s="547" t="str">
        <f t="shared" si="14"/>
        <v/>
      </c>
      <c r="G101" s="569"/>
      <c r="H101" s="547"/>
      <c r="I101" s="569"/>
      <c r="J101" s="547"/>
      <c r="K101" s="569"/>
      <c r="L101" s="547"/>
      <c r="M101" s="569"/>
      <c r="N101" s="547"/>
      <c r="O101" s="569"/>
      <c r="P101" s="547"/>
      <c r="Q101" s="569"/>
      <c r="R101" s="543"/>
      <c r="S101" s="82"/>
      <c r="T101" s="571"/>
      <c r="U101" s="569"/>
      <c r="V101" s="547"/>
      <c r="W101" s="573"/>
      <c r="X101" s="569"/>
      <c r="Y101" s="82"/>
      <c r="Z101" s="573"/>
      <c r="AA101" s="569"/>
      <c r="AB101" s="82"/>
      <c r="AC101" s="573"/>
      <c r="AD101" s="91"/>
      <c r="AE101" s="569"/>
      <c r="AF101" s="82"/>
      <c r="AG101" s="569"/>
      <c r="AH101" s="575"/>
      <c r="AI101" s="575"/>
      <c r="AJ101" s="82"/>
      <c r="AK101" s="79"/>
      <c r="AL101" s="562"/>
      <c r="AM101" s="566"/>
      <c r="AN101" s="103"/>
    </row>
    <row r="102" spans="2:40" ht="14.75" customHeight="1" x14ac:dyDescent="0.2">
      <c r="B102" s="80"/>
      <c r="C102" s="114"/>
      <c r="D102" s="81"/>
      <c r="E102" s="81"/>
      <c r="F102" s="547" t="str">
        <f t="shared" si="14"/>
        <v/>
      </c>
      <c r="G102" s="569"/>
      <c r="H102" s="547"/>
      <c r="I102" s="569"/>
      <c r="J102" s="547"/>
      <c r="K102" s="569"/>
      <c r="L102" s="547"/>
      <c r="M102" s="569"/>
      <c r="N102" s="547"/>
      <c r="O102" s="569"/>
      <c r="P102" s="547"/>
      <c r="Q102" s="569"/>
      <c r="R102" s="543"/>
      <c r="S102" s="82"/>
      <c r="T102" s="571"/>
      <c r="U102" s="569"/>
      <c r="V102" s="547"/>
      <c r="W102" s="573"/>
      <c r="X102" s="569"/>
      <c r="Y102" s="82"/>
      <c r="Z102" s="573"/>
      <c r="AA102" s="569"/>
      <c r="AB102" s="82"/>
      <c r="AC102" s="573"/>
      <c r="AD102" s="91"/>
      <c r="AE102" s="569"/>
      <c r="AF102" s="82"/>
      <c r="AG102" s="569"/>
      <c r="AH102" s="575"/>
      <c r="AI102" s="575"/>
      <c r="AJ102" s="82"/>
      <c r="AK102" s="79"/>
      <c r="AL102" s="562"/>
      <c r="AM102" s="566"/>
      <c r="AN102" s="103"/>
    </row>
    <row r="103" spans="2:40" ht="14.75" customHeight="1" x14ac:dyDescent="0.2">
      <c r="B103" s="80"/>
      <c r="C103" s="114"/>
      <c r="D103" s="81"/>
      <c r="E103" s="81"/>
      <c r="F103" s="547" t="str">
        <f t="shared" si="14"/>
        <v/>
      </c>
      <c r="G103" s="569"/>
      <c r="H103" s="547"/>
      <c r="I103" s="569"/>
      <c r="J103" s="547"/>
      <c r="K103" s="569"/>
      <c r="L103" s="547"/>
      <c r="M103" s="569"/>
      <c r="N103" s="547"/>
      <c r="O103" s="569"/>
      <c r="P103" s="547"/>
      <c r="Q103" s="569"/>
      <c r="R103" s="543"/>
      <c r="S103" s="82"/>
      <c r="T103" s="571"/>
      <c r="U103" s="569"/>
      <c r="V103" s="547"/>
      <c r="W103" s="573"/>
      <c r="X103" s="569"/>
      <c r="Y103" s="82"/>
      <c r="Z103" s="573"/>
      <c r="AA103" s="569"/>
      <c r="AB103" s="82"/>
      <c r="AC103" s="573"/>
      <c r="AD103" s="91"/>
      <c r="AE103" s="569"/>
      <c r="AF103" s="82"/>
      <c r="AG103" s="569"/>
      <c r="AH103" s="575"/>
      <c r="AI103" s="575"/>
      <c r="AJ103" s="82"/>
      <c r="AK103" s="79"/>
      <c r="AL103" s="562"/>
      <c r="AM103" s="561"/>
      <c r="AN103" s="103"/>
    </row>
    <row r="104" spans="2:40" ht="14.75" customHeight="1" x14ac:dyDescent="0.2">
      <c r="B104" s="80"/>
      <c r="C104" s="114"/>
      <c r="D104" s="81"/>
      <c r="E104" s="81"/>
      <c r="F104" s="547" t="str">
        <f t="shared" si="14"/>
        <v/>
      </c>
      <c r="G104" s="569"/>
      <c r="H104" s="547"/>
      <c r="I104" s="569"/>
      <c r="J104" s="547"/>
      <c r="K104" s="569"/>
      <c r="L104" s="547"/>
      <c r="M104" s="569"/>
      <c r="N104" s="547"/>
      <c r="O104" s="569"/>
      <c r="P104" s="547"/>
      <c r="Q104" s="569"/>
      <c r="R104" s="543"/>
      <c r="S104" s="82"/>
      <c r="T104" s="571"/>
      <c r="U104" s="569"/>
      <c r="V104" s="547"/>
      <c r="W104" s="573"/>
      <c r="X104" s="569"/>
      <c r="Y104" s="82"/>
      <c r="Z104" s="573"/>
      <c r="AA104" s="569"/>
      <c r="AB104" s="82"/>
      <c r="AC104" s="573"/>
      <c r="AD104" s="91"/>
      <c r="AE104" s="569"/>
      <c r="AF104" s="82"/>
      <c r="AG104" s="569"/>
      <c r="AH104" s="575"/>
      <c r="AI104" s="575"/>
      <c r="AJ104" s="82"/>
      <c r="AK104" s="79"/>
      <c r="AL104" s="562"/>
      <c r="AM104" s="561"/>
      <c r="AN104" s="103"/>
    </row>
    <row r="105" spans="2:40" ht="14.75" customHeight="1" x14ac:dyDescent="0.2">
      <c r="B105" s="80"/>
      <c r="C105" s="114"/>
      <c r="D105" s="81"/>
      <c r="E105" s="81"/>
      <c r="F105" s="547" t="str">
        <f t="shared" si="14"/>
        <v/>
      </c>
      <c r="G105" s="569"/>
      <c r="H105" s="547"/>
      <c r="I105" s="569"/>
      <c r="J105" s="547"/>
      <c r="K105" s="569"/>
      <c r="L105" s="547"/>
      <c r="M105" s="569"/>
      <c r="N105" s="547"/>
      <c r="O105" s="569"/>
      <c r="P105" s="547"/>
      <c r="Q105" s="569"/>
      <c r="R105" s="543"/>
      <c r="S105" s="82"/>
      <c r="T105" s="571"/>
      <c r="U105" s="569"/>
      <c r="V105" s="547"/>
      <c r="W105" s="573"/>
      <c r="X105" s="569"/>
      <c r="Y105" s="82"/>
      <c r="Z105" s="573"/>
      <c r="AA105" s="569"/>
      <c r="AB105" s="82"/>
      <c r="AC105" s="573"/>
      <c r="AD105" s="91"/>
      <c r="AE105" s="569"/>
      <c r="AF105" s="82"/>
      <c r="AG105" s="569"/>
      <c r="AH105" s="575"/>
      <c r="AI105" s="575"/>
      <c r="AJ105" s="82"/>
      <c r="AK105" s="79"/>
      <c r="AL105" s="562"/>
      <c r="AM105" s="561"/>
      <c r="AN105" s="103"/>
    </row>
    <row r="106" spans="2:40" ht="14.75" customHeight="1" x14ac:dyDescent="0.2">
      <c r="B106" s="80"/>
      <c r="C106" s="114"/>
      <c r="D106" s="81"/>
      <c r="E106" s="81"/>
      <c r="F106" s="547" t="str">
        <f t="shared" si="14"/>
        <v/>
      </c>
      <c r="G106" s="569"/>
      <c r="H106" s="547"/>
      <c r="I106" s="569"/>
      <c r="J106" s="547"/>
      <c r="K106" s="569"/>
      <c r="L106" s="547"/>
      <c r="M106" s="569"/>
      <c r="N106" s="547"/>
      <c r="O106" s="569"/>
      <c r="P106" s="547"/>
      <c r="Q106" s="569"/>
      <c r="R106" s="543"/>
      <c r="S106" s="82"/>
      <c r="T106" s="571"/>
      <c r="U106" s="569"/>
      <c r="V106" s="547"/>
      <c r="W106" s="573"/>
      <c r="X106" s="569"/>
      <c r="Y106" s="82"/>
      <c r="Z106" s="573"/>
      <c r="AA106" s="569"/>
      <c r="AB106" s="82"/>
      <c r="AC106" s="573"/>
      <c r="AD106" s="91"/>
      <c r="AE106" s="569"/>
      <c r="AF106" s="82"/>
      <c r="AG106" s="569"/>
      <c r="AH106" s="575"/>
      <c r="AI106" s="575"/>
      <c r="AJ106" s="82"/>
      <c r="AK106" s="79"/>
      <c r="AL106" s="562"/>
      <c r="AM106" s="561"/>
      <c r="AN106" s="103"/>
    </row>
    <row r="107" spans="2:40" ht="14.75" customHeight="1" x14ac:dyDescent="0.2">
      <c r="B107" s="80"/>
      <c r="C107" s="114"/>
      <c r="D107" s="81"/>
      <c r="E107" s="81"/>
      <c r="F107" s="547" t="str">
        <f t="shared" si="14"/>
        <v/>
      </c>
      <c r="G107" s="569"/>
      <c r="H107" s="547"/>
      <c r="I107" s="569"/>
      <c r="J107" s="547"/>
      <c r="K107" s="569"/>
      <c r="L107" s="547"/>
      <c r="M107" s="569"/>
      <c r="N107" s="547"/>
      <c r="O107" s="569"/>
      <c r="P107" s="547"/>
      <c r="Q107" s="569"/>
      <c r="R107" s="543"/>
      <c r="S107" s="82"/>
      <c r="T107" s="571"/>
      <c r="U107" s="569"/>
      <c r="V107" s="547"/>
      <c r="W107" s="573"/>
      <c r="X107" s="569"/>
      <c r="Y107" s="82"/>
      <c r="Z107" s="573"/>
      <c r="AA107" s="569"/>
      <c r="AB107" s="82"/>
      <c r="AC107" s="573"/>
      <c r="AD107" s="91"/>
      <c r="AE107" s="569"/>
      <c r="AF107" s="82"/>
      <c r="AG107" s="569"/>
      <c r="AH107" s="575"/>
      <c r="AI107" s="575"/>
      <c r="AJ107" s="82"/>
      <c r="AK107" s="79"/>
      <c r="AL107" s="562"/>
      <c r="AM107" s="561"/>
      <c r="AN107" s="103"/>
    </row>
    <row r="108" spans="2:40" ht="14.75" customHeight="1" x14ac:dyDescent="0.2">
      <c r="B108" s="80"/>
      <c r="C108" s="114"/>
      <c r="D108" s="81"/>
      <c r="E108" s="81"/>
      <c r="F108" s="547" t="str">
        <f t="shared" si="14"/>
        <v/>
      </c>
      <c r="G108" s="569"/>
      <c r="H108" s="547"/>
      <c r="I108" s="569"/>
      <c r="J108" s="547"/>
      <c r="K108" s="569"/>
      <c r="L108" s="547"/>
      <c r="M108" s="569"/>
      <c r="N108" s="547"/>
      <c r="O108" s="569"/>
      <c r="P108" s="547"/>
      <c r="Q108" s="569"/>
      <c r="R108" s="543"/>
      <c r="S108" s="82"/>
      <c r="T108" s="571"/>
      <c r="U108" s="569"/>
      <c r="V108" s="547"/>
      <c r="W108" s="573"/>
      <c r="X108" s="569"/>
      <c r="Y108" s="82"/>
      <c r="Z108" s="573"/>
      <c r="AA108" s="569"/>
      <c r="AB108" s="82"/>
      <c r="AC108" s="573"/>
      <c r="AD108" s="91"/>
      <c r="AE108" s="569"/>
      <c r="AF108" s="82"/>
      <c r="AG108" s="569"/>
      <c r="AH108" s="575"/>
      <c r="AI108" s="575"/>
      <c r="AJ108" s="82"/>
      <c r="AK108" s="79"/>
      <c r="AL108" s="562"/>
      <c r="AM108" s="561"/>
      <c r="AN108" s="103"/>
    </row>
    <row r="109" spans="2:40" ht="14.75" customHeight="1" x14ac:dyDescent="0.2">
      <c r="B109" s="80"/>
      <c r="C109" s="114"/>
      <c r="D109" s="81"/>
      <c r="E109" s="81"/>
      <c r="F109" s="547" t="str">
        <f t="shared" si="14"/>
        <v/>
      </c>
      <c r="G109" s="569"/>
      <c r="H109" s="547"/>
      <c r="I109" s="569"/>
      <c r="J109" s="547"/>
      <c r="K109" s="569"/>
      <c r="L109" s="547"/>
      <c r="M109" s="569"/>
      <c r="N109" s="547"/>
      <c r="O109" s="569"/>
      <c r="P109" s="547"/>
      <c r="Q109" s="569"/>
      <c r="R109" s="543"/>
      <c r="S109" s="82"/>
      <c r="T109" s="571"/>
      <c r="U109" s="569"/>
      <c r="V109" s="547"/>
      <c r="W109" s="573"/>
      <c r="X109" s="569"/>
      <c r="Y109" s="82"/>
      <c r="Z109" s="573"/>
      <c r="AA109" s="569"/>
      <c r="AB109" s="82"/>
      <c r="AC109" s="573"/>
      <c r="AD109" s="91"/>
      <c r="AE109" s="569"/>
      <c r="AF109" s="82"/>
      <c r="AG109" s="569"/>
      <c r="AH109" s="575"/>
      <c r="AI109" s="575"/>
      <c r="AJ109" s="82"/>
      <c r="AK109" s="79"/>
      <c r="AL109" s="562"/>
      <c r="AM109" s="561"/>
      <c r="AN109" s="104"/>
    </row>
    <row r="110" spans="2:40" ht="14.75" customHeight="1" x14ac:dyDescent="0.2">
      <c r="B110" s="80"/>
      <c r="C110" s="114"/>
      <c r="D110" s="81"/>
      <c r="E110" s="81"/>
      <c r="F110" s="547" t="str">
        <f t="shared" si="14"/>
        <v/>
      </c>
      <c r="G110" s="569"/>
      <c r="H110" s="547"/>
      <c r="I110" s="569"/>
      <c r="J110" s="547"/>
      <c r="K110" s="569"/>
      <c r="L110" s="547"/>
      <c r="M110" s="569"/>
      <c r="N110" s="547"/>
      <c r="O110" s="569"/>
      <c r="P110" s="547"/>
      <c r="Q110" s="569"/>
      <c r="R110" s="543"/>
      <c r="S110" s="82"/>
      <c r="T110" s="571"/>
      <c r="U110" s="569"/>
      <c r="V110" s="547"/>
      <c r="W110" s="573"/>
      <c r="X110" s="569"/>
      <c r="Y110" s="82"/>
      <c r="Z110" s="573"/>
      <c r="AA110" s="569"/>
      <c r="AB110" s="82"/>
      <c r="AC110" s="573"/>
      <c r="AD110" s="91"/>
      <c r="AE110" s="569"/>
      <c r="AF110" s="82"/>
      <c r="AG110" s="569"/>
      <c r="AH110" s="575"/>
      <c r="AI110" s="575"/>
      <c r="AJ110" s="82"/>
      <c r="AK110" s="79"/>
      <c r="AL110" s="562"/>
      <c r="AM110" s="561"/>
      <c r="AN110" s="103"/>
    </row>
    <row r="111" spans="2:40" ht="14.75" customHeight="1" x14ac:dyDescent="0.2">
      <c r="B111" s="80"/>
      <c r="C111" s="114"/>
      <c r="D111" s="81"/>
      <c r="E111" s="81"/>
      <c r="F111" s="547" t="str">
        <f t="shared" si="14"/>
        <v/>
      </c>
      <c r="G111" s="569"/>
      <c r="H111" s="547"/>
      <c r="I111" s="569"/>
      <c r="J111" s="547"/>
      <c r="K111" s="569"/>
      <c r="L111" s="547"/>
      <c r="M111" s="569"/>
      <c r="N111" s="547"/>
      <c r="O111" s="569"/>
      <c r="P111" s="547"/>
      <c r="Q111" s="569"/>
      <c r="R111" s="543"/>
      <c r="S111" s="82"/>
      <c r="T111" s="571"/>
      <c r="U111" s="569"/>
      <c r="V111" s="547"/>
      <c r="W111" s="573"/>
      <c r="X111" s="569"/>
      <c r="Y111" s="82"/>
      <c r="Z111" s="573"/>
      <c r="AA111" s="569"/>
      <c r="AB111" s="82"/>
      <c r="AC111" s="573"/>
      <c r="AD111" s="91"/>
      <c r="AE111" s="569"/>
      <c r="AF111" s="82"/>
      <c r="AG111" s="569"/>
      <c r="AH111" s="575"/>
      <c r="AI111" s="575"/>
      <c r="AJ111" s="82"/>
      <c r="AK111" s="79"/>
      <c r="AL111" s="562"/>
      <c r="AM111" s="561"/>
      <c r="AN111" s="103"/>
    </row>
    <row r="112" spans="2:40" ht="14.75" customHeight="1" x14ac:dyDescent="0.2">
      <c r="B112" s="80"/>
      <c r="C112" s="114"/>
      <c r="D112" s="81"/>
      <c r="E112" s="81"/>
      <c r="F112" s="547" t="str">
        <f t="shared" si="14"/>
        <v/>
      </c>
      <c r="G112" s="569"/>
      <c r="H112" s="547"/>
      <c r="I112" s="569"/>
      <c r="J112" s="547"/>
      <c r="K112" s="569"/>
      <c r="L112" s="547"/>
      <c r="M112" s="569"/>
      <c r="N112" s="547"/>
      <c r="O112" s="569"/>
      <c r="P112" s="547"/>
      <c r="Q112" s="569"/>
      <c r="R112" s="543"/>
      <c r="S112" s="82"/>
      <c r="T112" s="571"/>
      <c r="U112" s="569"/>
      <c r="V112" s="547"/>
      <c r="W112" s="573"/>
      <c r="X112" s="569"/>
      <c r="Y112" s="82"/>
      <c r="Z112" s="573"/>
      <c r="AA112" s="569"/>
      <c r="AB112" s="82"/>
      <c r="AC112" s="573"/>
      <c r="AD112" s="91"/>
      <c r="AE112" s="569"/>
      <c r="AF112" s="82"/>
      <c r="AG112" s="569"/>
      <c r="AH112" s="575"/>
      <c r="AI112" s="575"/>
      <c r="AJ112" s="82"/>
      <c r="AK112" s="79"/>
      <c r="AL112" s="562"/>
      <c r="AM112" s="561"/>
      <c r="AN112" s="103"/>
    </row>
    <row r="113" spans="2:40" ht="14.75" customHeight="1" x14ac:dyDescent="0.2">
      <c r="B113" s="80"/>
      <c r="C113" s="114"/>
      <c r="D113" s="81"/>
      <c r="E113" s="81"/>
      <c r="F113" s="547" t="str">
        <f t="shared" si="14"/>
        <v/>
      </c>
      <c r="G113" s="569"/>
      <c r="H113" s="547"/>
      <c r="I113" s="569"/>
      <c r="J113" s="547"/>
      <c r="K113" s="569"/>
      <c r="L113" s="547"/>
      <c r="M113" s="569"/>
      <c r="N113" s="547"/>
      <c r="O113" s="569"/>
      <c r="P113" s="547"/>
      <c r="Q113" s="569"/>
      <c r="R113" s="543"/>
      <c r="S113" s="82"/>
      <c r="T113" s="571"/>
      <c r="U113" s="569"/>
      <c r="V113" s="547"/>
      <c r="W113" s="573"/>
      <c r="X113" s="569"/>
      <c r="Y113" s="82"/>
      <c r="Z113" s="573"/>
      <c r="AA113" s="569"/>
      <c r="AB113" s="82"/>
      <c r="AC113" s="573"/>
      <c r="AD113" s="91"/>
      <c r="AE113" s="569"/>
      <c r="AF113" s="82"/>
      <c r="AG113" s="569"/>
      <c r="AH113" s="575"/>
      <c r="AI113" s="575"/>
      <c r="AJ113" s="82"/>
      <c r="AK113" s="79"/>
      <c r="AL113" s="562"/>
      <c r="AM113" s="561"/>
      <c r="AN113" s="103"/>
    </row>
    <row r="114" spans="2:40" ht="14.75" customHeight="1" x14ac:dyDescent="0.2">
      <c r="B114" s="80"/>
      <c r="C114" s="114"/>
      <c r="D114" s="78"/>
      <c r="E114" s="78"/>
      <c r="F114" s="547" t="str">
        <f t="shared" si="14"/>
        <v/>
      </c>
      <c r="G114" s="569"/>
      <c r="H114" s="547"/>
      <c r="I114" s="569"/>
      <c r="J114" s="547"/>
      <c r="K114" s="569"/>
      <c r="L114" s="547"/>
      <c r="M114" s="569"/>
      <c r="N114" s="547"/>
      <c r="O114" s="569"/>
      <c r="P114" s="547"/>
      <c r="Q114" s="569"/>
      <c r="R114" s="544"/>
      <c r="S114" s="82"/>
      <c r="T114" s="571"/>
      <c r="U114" s="569"/>
      <c r="V114" s="547"/>
      <c r="W114" s="573"/>
      <c r="X114" s="569"/>
      <c r="Y114" s="82"/>
      <c r="Z114" s="573"/>
      <c r="AA114" s="569"/>
      <c r="AB114" s="82"/>
      <c r="AC114" s="573"/>
      <c r="AD114" s="91"/>
      <c r="AE114" s="569"/>
      <c r="AF114" s="82"/>
      <c r="AG114" s="569"/>
      <c r="AH114" s="575"/>
      <c r="AI114" s="575"/>
      <c r="AJ114" s="82"/>
      <c r="AK114" s="79"/>
      <c r="AL114" s="562"/>
      <c r="AM114" s="561"/>
      <c r="AN114" s="103"/>
    </row>
    <row r="115" spans="2:40" ht="14.75" customHeight="1" x14ac:dyDescent="0.15">
      <c r="B115" s="85"/>
      <c r="C115" s="114"/>
      <c r="D115" s="81"/>
      <c r="E115" s="81"/>
      <c r="F115" s="547" t="str">
        <f t="shared" si="14"/>
        <v/>
      </c>
      <c r="G115" s="569"/>
      <c r="H115" s="547"/>
      <c r="I115" s="569"/>
      <c r="J115" s="547"/>
      <c r="K115" s="569"/>
      <c r="L115" s="547"/>
      <c r="M115" s="569"/>
      <c r="N115" s="547"/>
      <c r="O115" s="569"/>
      <c r="P115" s="547"/>
      <c r="Q115" s="569"/>
      <c r="R115" s="543"/>
      <c r="S115" s="82"/>
      <c r="T115" s="571"/>
      <c r="U115" s="569"/>
      <c r="V115" s="547"/>
      <c r="W115" s="573"/>
      <c r="X115" s="569"/>
      <c r="Y115" s="82"/>
      <c r="Z115" s="573"/>
      <c r="AA115" s="569"/>
      <c r="AB115" s="82"/>
      <c r="AC115" s="573"/>
      <c r="AD115" s="91"/>
      <c r="AE115" s="569"/>
      <c r="AF115" s="82"/>
      <c r="AG115" s="569"/>
      <c r="AH115" s="575"/>
      <c r="AI115" s="575"/>
      <c r="AJ115" s="82"/>
      <c r="AK115" s="79"/>
      <c r="AL115" s="562"/>
      <c r="AM115" s="561"/>
      <c r="AN115" s="103"/>
    </row>
    <row r="116" spans="2:40" ht="14.75" customHeight="1" x14ac:dyDescent="0.2">
      <c r="B116" s="80"/>
      <c r="C116" s="114"/>
      <c r="D116" s="81"/>
      <c r="E116" s="81"/>
      <c r="F116" s="547" t="str">
        <f t="shared" si="14"/>
        <v/>
      </c>
      <c r="G116" s="569"/>
      <c r="H116" s="547"/>
      <c r="I116" s="569"/>
      <c r="J116" s="547"/>
      <c r="K116" s="569"/>
      <c r="L116" s="547"/>
      <c r="M116" s="569"/>
      <c r="N116" s="547"/>
      <c r="O116" s="569"/>
      <c r="P116" s="547"/>
      <c r="Q116" s="569"/>
      <c r="R116" s="543"/>
      <c r="S116" s="82"/>
      <c r="T116" s="571"/>
      <c r="U116" s="569"/>
      <c r="V116" s="547"/>
      <c r="W116" s="573"/>
      <c r="X116" s="569"/>
      <c r="Y116" s="82"/>
      <c r="Z116" s="573"/>
      <c r="AA116" s="569"/>
      <c r="AB116" s="82"/>
      <c r="AC116" s="573"/>
      <c r="AD116" s="91"/>
      <c r="AE116" s="569"/>
      <c r="AF116" s="82"/>
      <c r="AG116" s="569"/>
      <c r="AH116" s="575"/>
      <c r="AI116" s="575"/>
      <c r="AJ116" s="82"/>
      <c r="AK116" s="79"/>
      <c r="AL116" s="562"/>
      <c r="AM116" s="561"/>
      <c r="AN116" s="103"/>
    </row>
    <row r="117" spans="2:40" ht="14.75" customHeight="1" x14ac:dyDescent="0.2">
      <c r="B117" s="80"/>
      <c r="C117" s="114"/>
      <c r="D117" s="81"/>
      <c r="E117" s="81"/>
      <c r="F117" s="547" t="str">
        <f t="shared" si="14"/>
        <v/>
      </c>
      <c r="G117" s="569"/>
      <c r="H117" s="547"/>
      <c r="I117" s="569"/>
      <c r="J117" s="547"/>
      <c r="K117" s="569"/>
      <c r="L117" s="547"/>
      <c r="M117" s="569"/>
      <c r="N117" s="547"/>
      <c r="O117" s="569"/>
      <c r="P117" s="547"/>
      <c r="Q117" s="569"/>
      <c r="R117" s="543"/>
      <c r="S117" s="82"/>
      <c r="T117" s="571"/>
      <c r="U117" s="569"/>
      <c r="V117" s="547"/>
      <c r="W117" s="573"/>
      <c r="X117" s="569"/>
      <c r="Y117" s="82"/>
      <c r="Z117" s="573"/>
      <c r="AA117" s="569"/>
      <c r="AB117" s="82"/>
      <c r="AC117" s="573"/>
      <c r="AD117" s="91"/>
      <c r="AE117" s="569"/>
      <c r="AF117" s="82"/>
      <c r="AG117" s="569"/>
      <c r="AH117" s="575"/>
      <c r="AI117" s="575"/>
      <c r="AJ117" s="82"/>
      <c r="AK117" s="79"/>
      <c r="AL117" s="562"/>
      <c r="AM117" s="561"/>
      <c r="AN117" s="103"/>
    </row>
    <row r="118" spans="2:40" ht="14.75" customHeight="1" x14ac:dyDescent="0.2">
      <c r="B118" s="80"/>
      <c r="C118" s="114"/>
      <c r="D118" s="81"/>
      <c r="E118" s="81"/>
      <c r="F118" s="547" t="str">
        <f t="shared" si="14"/>
        <v/>
      </c>
      <c r="G118" s="569"/>
      <c r="H118" s="547"/>
      <c r="I118" s="569"/>
      <c r="J118" s="547"/>
      <c r="K118" s="569"/>
      <c r="L118" s="547"/>
      <c r="M118" s="569"/>
      <c r="N118" s="547"/>
      <c r="O118" s="569"/>
      <c r="P118" s="547"/>
      <c r="Q118" s="569"/>
      <c r="R118" s="543"/>
      <c r="S118" s="82"/>
      <c r="T118" s="571"/>
      <c r="U118" s="569"/>
      <c r="V118" s="547"/>
      <c r="W118" s="573"/>
      <c r="X118" s="569"/>
      <c r="Y118" s="82"/>
      <c r="Z118" s="573"/>
      <c r="AA118" s="569"/>
      <c r="AB118" s="82"/>
      <c r="AC118" s="573"/>
      <c r="AD118" s="91"/>
      <c r="AE118" s="569"/>
      <c r="AF118" s="82"/>
      <c r="AG118" s="569"/>
      <c r="AH118" s="575"/>
      <c r="AI118" s="575"/>
      <c r="AJ118" s="82"/>
      <c r="AK118" s="79"/>
      <c r="AL118" s="562"/>
      <c r="AM118" s="561"/>
      <c r="AN118" s="103"/>
    </row>
    <row r="119" spans="2:40" ht="14.75" customHeight="1" x14ac:dyDescent="0.2">
      <c r="B119" s="80"/>
      <c r="C119" s="114"/>
      <c r="D119" s="81"/>
      <c r="E119" s="81"/>
      <c r="F119" s="547" t="str">
        <f t="shared" si="14"/>
        <v/>
      </c>
      <c r="G119" s="569"/>
      <c r="H119" s="547"/>
      <c r="I119" s="569"/>
      <c r="J119" s="547"/>
      <c r="K119" s="569"/>
      <c r="L119" s="547"/>
      <c r="M119" s="569"/>
      <c r="N119" s="547"/>
      <c r="O119" s="569"/>
      <c r="P119" s="547"/>
      <c r="Q119" s="569"/>
      <c r="R119" s="543"/>
      <c r="S119" s="82"/>
      <c r="T119" s="571"/>
      <c r="U119" s="569"/>
      <c r="V119" s="547"/>
      <c r="W119" s="573"/>
      <c r="X119" s="569"/>
      <c r="Y119" s="82"/>
      <c r="Z119" s="573"/>
      <c r="AA119" s="569"/>
      <c r="AB119" s="82"/>
      <c r="AC119" s="573"/>
      <c r="AD119" s="91"/>
      <c r="AE119" s="569"/>
      <c r="AF119" s="82"/>
      <c r="AG119" s="569"/>
      <c r="AH119" s="575"/>
      <c r="AI119" s="575"/>
      <c r="AJ119" s="82"/>
      <c r="AK119" s="79"/>
      <c r="AL119" s="562"/>
      <c r="AM119" s="561"/>
      <c r="AN119" s="103"/>
    </row>
    <row r="120" spans="2:40" ht="14.75" customHeight="1" x14ac:dyDescent="0.2">
      <c r="B120" s="80"/>
      <c r="C120" s="114"/>
      <c r="D120" s="81"/>
      <c r="E120" s="81"/>
      <c r="F120" s="547" t="str">
        <f t="shared" si="14"/>
        <v/>
      </c>
      <c r="G120" s="569"/>
      <c r="H120" s="547"/>
      <c r="I120" s="569"/>
      <c r="J120" s="547"/>
      <c r="K120" s="569"/>
      <c r="L120" s="547"/>
      <c r="M120" s="569"/>
      <c r="N120" s="547"/>
      <c r="O120" s="569"/>
      <c r="P120" s="547"/>
      <c r="Q120" s="569"/>
      <c r="R120" s="543"/>
      <c r="S120" s="82"/>
      <c r="T120" s="571"/>
      <c r="U120" s="569"/>
      <c r="V120" s="547"/>
      <c r="W120" s="573"/>
      <c r="X120" s="569"/>
      <c r="Y120" s="82"/>
      <c r="Z120" s="573"/>
      <c r="AA120" s="569"/>
      <c r="AB120" s="82"/>
      <c r="AC120" s="573"/>
      <c r="AD120" s="91"/>
      <c r="AE120" s="569"/>
      <c r="AF120" s="82"/>
      <c r="AG120" s="569"/>
      <c r="AH120" s="575"/>
      <c r="AI120" s="575"/>
      <c r="AJ120" s="82"/>
      <c r="AK120" s="79"/>
      <c r="AL120" s="562"/>
      <c r="AM120" s="561"/>
      <c r="AN120" s="103"/>
    </row>
    <row r="121" spans="2:40" ht="14.75" customHeight="1" x14ac:dyDescent="0.2">
      <c r="B121" s="80"/>
      <c r="C121" s="114"/>
      <c r="D121" s="84"/>
      <c r="E121" s="84"/>
      <c r="F121" s="547" t="str">
        <f t="shared" si="14"/>
        <v/>
      </c>
      <c r="G121" s="569"/>
      <c r="H121" s="547"/>
      <c r="I121" s="569"/>
      <c r="J121" s="547"/>
      <c r="K121" s="569"/>
      <c r="L121" s="547"/>
      <c r="M121" s="569"/>
      <c r="N121" s="547"/>
      <c r="O121" s="569"/>
      <c r="P121" s="547"/>
      <c r="Q121" s="569"/>
      <c r="R121" s="542"/>
      <c r="S121" s="82"/>
      <c r="T121" s="571"/>
      <c r="U121" s="569"/>
      <c r="V121" s="547"/>
      <c r="W121" s="573"/>
      <c r="X121" s="569"/>
      <c r="Y121" s="82"/>
      <c r="Z121" s="573"/>
      <c r="AA121" s="569"/>
      <c r="AB121" s="82"/>
      <c r="AC121" s="573"/>
      <c r="AD121" s="91"/>
      <c r="AE121" s="569"/>
      <c r="AF121" s="82"/>
      <c r="AG121" s="569"/>
      <c r="AH121" s="575"/>
      <c r="AI121" s="575"/>
      <c r="AJ121" s="82"/>
      <c r="AK121" s="79"/>
      <c r="AL121" s="562"/>
      <c r="AM121" s="561"/>
      <c r="AN121" s="103"/>
    </row>
    <row r="122" spans="2:40" ht="14.75" customHeight="1" x14ac:dyDescent="0.2">
      <c r="B122" s="80"/>
      <c r="C122" s="114"/>
      <c r="D122" s="84"/>
      <c r="E122" s="84"/>
      <c r="F122" s="547" t="str">
        <f t="shared" si="14"/>
        <v/>
      </c>
      <c r="G122" s="569"/>
      <c r="H122" s="547"/>
      <c r="I122" s="569"/>
      <c r="J122" s="547"/>
      <c r="K122" s="569"/>
      <c r="L122" s="547"/>
      <c r="M122" s="569"/>
      <c r="N122" s="547"/>
      <c r="O122" s="569"/>
      <c r="P122" s="547"/>
      <c r="Q122" s="569"/>
      <c r="R122" s="542"/>
      <c r="S122" s="82"/>
      <c r="T122" s="571"/>
      <c r="U122" s="569"/>
      <c r="V122" s="547"/>
      <c r="W122" s="573"/>
      <c r="X122" s="569"/>
      <c r="Y122" s="82"/>
      <c r="Z122" s="573"/>
      <c r="AA122" s="569"/>
      <c r="AB122" s="82"/>
      <c r="AC122" s="573"/>
      <c r="AD122" s="91"/>
      <c r="AE122" s="569"/>
      <c r="AF122" s="82"/>
      <c r="AG122" s="569"/>
      <c r="AH122" s="575"/>
      <c r="AI122" s="575"/>
      <c r="AJ122" s="82"/>
      <c r="AK122" s="79"/>
      <c r="AL122" s="562"/>
      <c r="AM122" s="561"/>
      <c r="AN122" s="103"/>
    </row>
    <row r="123" spans="2:40" ht="14.75" customHeight="1" x14ac:dyDescent="0.2">
      <c r="B123" s="80"/>
      <c r="C123" s="114"/>
      <c r="D123" s="84"/>
      <c r="E123" s="84"/>
      <c r="F123" s="547" t="str">
        <f t="shared" si="14"/>
        <v/>
      </c>
      <c r="G123" s="569"/>
      <c r="H123" s="547"/>
      <c r="I123" s="569"/>
      <c r="J123" s="547"/>
      <c r="K123" s="569"/>
      <c r="L123" s="547"/>
      <c r="M123" s="569"/>
      <c r="N123" s="547"/>
      <c r="O123" s="569"/>
      <c r="P123" s="547"/>
      <c r="Q123" s="569"/>
      <c r="R123" s="542"/>
      <c r="S123" s="82"/>
      <c r="T123" s="571"/>
      <c r="U123" s="569"/>
      <c r="V123" s="547"/>
      <c r="W123" s="573"/>
      <c r="X123" s="569"/>
      <c r="Y123" s="82"/>
      <c r="Z123" s="573"/>
      <c r="AA123" s="569"/>
      <c r="AB123" s="82"/>
      <c r="AC123" s="573"/>
      <c r="AD123" s="91"/>
      <c r="AE123" s="569"/>
      <c r="AF123" s="82"/>
      <c r="AG123" s="569"/>
      <c r="AH123" s="575"/>
      <c r="AI123" s="575"/>
      <c r="AJ123" s="82"/>
      <c r="AK123" s="79"/>
      <c r="AL123" s="562"/>
      <c r="AM123" s="561"/>
      <c r="AN123" s="103"/>
    </row>
    <row r="124" spans="2:40" ht="14.75" customHeight="1" x14ac:dyDescent="0.2">
      <c r="B124" s="80"/>
      <c r="C124" s="114"/>
      <c r="D124" s="84"/>
      <c r="E124" s="84"/>
      <c r="F124" s="547" t="str">
        <f t="shared" si="14"/>
        <v/>
      </c>
      <c r="G124" s="569"/>
      <c r="H124" s="547"/>
      <c r="I124" s="569"/>
      <c r="J124" s="547"/>
      <c r="K124" s="569"/>
      <c r="L124" s="547"/>
      <c r="M124" s="569"/>
      <c r="N124" s="547"/>
      <c r="O124" s="569"/>
      <c r="P124" s="547"/>
      <c r="Q124" s="569"/>
      <c r="R124" s="542"/>
      <c r="S124" s="82"/>
      <c r="T124" s="571"/>
      <c r="U124" s="569"/>
      <c r="V124" s="547"/>
      <c r="W124" s="573"/>
      <c r="X124" s="569"/>
      <c r="Y124" s="82"/>
      <c r="Z124" s="573"/>
      <c r="AA124" s="569"/>
      <c r="AB124" s="82"/>
      <c r="AC124" s="573"/>
      <c r="AD124" s="91"/>
      <c r="AE124" s="569"/>
      <c r="AF124" s="82"/>
      <c r="AG124" s="569"/>
      <c r="AH124" s="575"/>
      <c r="AI124" s="575"/>
      <c r="AJ124" s="82"/>
      <c r="AK124" s="79"/>
      <c r="AL124" s="562"/>
      <c r="AM124" s="561"/>
      <c r="AN124" s="103"/>
    </row>
    <row r="125" spans="2:40" ht="14.75" customHeight="1" x14ac:dyDescent="0.2">
      <c r="B125" s="80"/>
      <c r="C125" s="114"/>
      <c r="D125" s="86"/>
      <c r="E125" s="86"/>
      <c r="F125" s="547" t="str">
        <f t="shared" si="14"/>
        <v/>
      </c>
      <c r="G125" s="569"/>
      <c r="H125" s="547"/>
      <c r="I125" s="569"/>
      <c r="J125" s="547"/>
      <c r="K125" s="569"/>
      <c r="L125" s="547"/>
      <c r="M125" s="569"/>
      <c r="N125" s="547"/>
      <c r="O125" s="569"/>
      <c r="P125" s="547"/>
      <c r="Q125" s="569"/>
      <c r="R125" s="545"/>
      <c r="S125" s="82"/>
      <c r="T125" s="571"/>
      <c r="U125" s="569"/>
      <c r="V125" s="547"/>
      <c r="W125" s="573"/>
      <c r="X125" s="569"/>
      <c r="Y125" s="82"/>
      <c r="Z125" s="573"/>
      <c r="AA125" s="569"/>
      <c r="AB125" s="82"/>
      <c r="AC125" s="573"/>
      <c r="AD125" s="91"/>
      <c r="AE125" s="569"/>
      <c r="AF125" s="82"/>
      <c r="AG125" s="569"/>
      <c r="AH125" s="575"/>
      <c r="AI125" s="575"/>
      <c r="AJ125" s="82"/>
      <c r="AK125" s="79"/>
      <c r="AL125" s="562"/>
      <c r="AM125" s="567"/>
      <c r="AN125" s="103"/>
    </row>
    <row r="126" spans="2:40" ht="14.75" customHeight="1" x14ac:dyDescent="0.2">
      <c r="B126" s="80"/>
      <c r="C126" s="114"/>
      <c r="D126" s="86"/>
      <c r="E126" s="86"/>
      <c r="F126" s="547" t="str">
        <f t="shared" si="14"/>
        <v/>
      </c>
      <c r="G126" s="569"/>
      <c r="H126" s="547"/>
      <c r="I126" s="569"/>
      <c r="J126" s="547"/>
      <c r="K126" s="569"/>
      <c r="L126" s="547"/>
      <c r="M126" s="569"/>
      <c r="N126" s="547"/>
      <c r="O126" s="569"/>
      <c r="P126" s="547"/>
      <c r="Q126" s="569"/>
      <c r="R126" s="545"/>
      <c r="S126" s="82"/>
      <c r="T126" s="571"/>
      <c r="U126" s="569"/>
      <c r="V126" s="547"/>
      <c r="W126" s="573"/>
      <c r="X126" s="569"/>
      <c r="Y126" s="82"/>
      <c r="Z126" s="573"/>
      <c r="AA126" s="569"/>
      <c r="AB126" s="82"/>
      <c r="AC126" s="573"/>
      <c r="AD126" s="91"/>
      <c r="AE126" s="569"/>
      <c r="AF126" s="82"/>
      <c r="AG126" s="569"/>
      <c r="AH126" s="575"/>
      <c r="AI126" s="575"/>
      <c r="AJ126" s="82"/>
      <c r="AK126" s="79"/>
      <c r="AL126" s="562"/>
      <c r="AM126" s="561"/>
      <c r="AN126" s="103"/>
    </row>
    <row r="127" spans="2:40" ht="14.75" customHeight="1" x14ac:dyDescent="0.2">
      <c r="B127" s="80"/>
      <c r="C127" s="114"/>
      <c r="D127" s="86"/>
      <c r="E127" s="86"/>
      <c r="F127" s="547" t="str">
        <f t="shared" si="14"/>
        <v/>
      </c>
      <c r="G127" s="569"/>
      <c r="H127" s="547"/>
      <c r="I127" s="569"/>
      <c r="J127" s="547"/>
      <c r="K127" s="569"/>
      <c r="L127" s="547"/>
      <c r="M127" s="569"/>
      <c r="N127" s="547"/>
      <c r="O127" s="569"/>
      <c r="P127" s="547"/>
      <c r="Q127" s="569"/>
      <c r="R127" s="545"/>
      <c r="S127" s="82"/>
      <c r="T127" s="571"/>
      <c r="U127" s="569"/>
      <c r="V127" s="547"/>
      <c r="W127" s="573"/>
      <c r="X127" s="569"/>
      <c r="Y127" s="82"/>
      <c r="Z127" s="573"/>
      <c r="AA127" s="569"/>
      <c r="AB127" s="82"/>
      <c r="AC127" s="573"/>
      <c r="AD127" s="91"/>
      <c r="AE127" s="569"/>
      <c r="AF127" s="82"/>
      <c r="AG127" s="569"/>
      <c r="AH127" s="575"/>
      <c r="AI127" s="575"/>
      <c r="AJ127" s="82"/>
      <c r="AK127" s="79"/>
      <c r="AL127" s="562"/>
      <c r="AM127" s="561"/>
      <c r="AN127" s="105"/>
    </row>
    <row r="128" spans="2:40" ht="14" customHeight="1" x14ac:dyDescent="0.2">
      <c r="B128" s="80"/>
      <c r="C128" s="114"/>
      <c r="D128" s="81"/>
      <c r="E128" s="81"/>
      <c r="F128" s="547" t="str">
        <f t="shared" si="14"/>
        <v/>
      </c>
      <c r="G128" s="569"/>
      <c r="H128" s="547"/>
      <c r="I128" s="569"/>
      <c r="J128" s="547"/>
      <c r="K128" s="569"/>
      <c r="L128" s="547"/>
      <c r="M128" s="569"/>
      <c r="N128" s="547"/>
      <c r="O128" s="569"/>
      <c r="P128" s="547"/>
      <c r="Q128" s="569"/>
      <c r="R128" s="543"/>
      <c r="S128" s="82"/>
      <c r="T128" s="571"/>
      <c r="U128" s="569"/>
      <c r="V128" s="547"/>
      <c r="W128" s="573"/>
      <c r="X128" s="569"/>
      <c r="Y128" s="82"/>
      <c r="Z128" s="573"/>
      <c r="AA128" s="569"/>
      <c r="AB128" s="82"/>
      <c r="AC128" s="573"/>
      <c r="AD128" s="91"/>
      <c r="AE128" s="569"/>
      <c r="AF128" s="82"/>
      <c r="AG128" s="569"/>
      <c r="AH128" s="575"/>
      <c r="AI128" s="575"/>
      <c r="AJ128" s="82"/>
      <c r="AK128" s="79"/>
      <c r="AL128" s="562"/>
      <c r="AM128" s="568"/>
      <c r="AN128" s="103"/>
    </row>
    <row r="129" spans="2:40" ht="14" customHeight="1" x14ac:dyDescent="0.2">
      <c r="B129" s="80"/>
      <c r="C129" s="114"/>
      <c r="D129" s="83"/>
      <c r="E129" s="84"/>
      <c r="F129" s="547" t="str">
        <f t="shared" si="14"/>
        <v/>
      </c>
      <c r="G129" s="569"/>
      <c r="H129" s="547"/>
      <c r="I129" s="569"/>
      <c r="J129" s="547"/>
      <c r="K129" s="569"/>
      <c r="L129" s="547"/>
      <c r="M129" s="569"/>
      <c r="N129" s="547"/>
      <c r="O129" s="569"/>
      <c r="P129" s="547"/>
      <c r="Q129" s="569"/>
      <c r="R129" s="542"/>
      <c r="S129" s="82"/>
      <c r="T129" s="571"/>
      <c r="U129" s="569"/>
      <c r="V129" s="547"/>
      <c r="W129" s="573"/>
      <c r="X129" s="569"/>
      <c r="Y129" s="82"/>
      <c r="Z129" s="573"/>
      <c r="AA129" s="569"/>
      <c r="AB129" s="82"/>
      <c r="AC129" s="573"/>
      <c r="AD129" s="91"/>
      <c r="AE129" s="569"/>
      <c r="AF129" s="82"/>
      <c r="AG129" s="569"/>
      <c r="AH129" s="575"/>
      <c r="AI129" s="575"/>
      <c r="AJ129" s="82"/>
      <c r="AK129" s="79"/>
      <c r="AL129" s="562"/>
      <c r="AM129" s="568"/>
      <c r="AN129" s="103"/>
    </row>
    <row r="130" spans="2:40" ht="14" customHeight="1" x14ac:dyDescent="0.2">
      <c r="B130" s="80"/>
      <c r="C130" s="114"/>
      <c r="D130" s="83"/>
      <c r="E130" s="84"/>
      <c r="F130" s="547" t="str">
        <f t="shared" si="14"/>
        <v/>
      </c>
      <c r="G130" s="569"/>
      <c r="H130" s="547"/>
      <c r="I130" s="569"/>
      <c r="J130" s="547"/>
      <c r="K130" s="569"/>
      <c r="L130" s="547"/>
      <c r="M130" s="569"/>
      <c r="N130" s="547"/>
      <c r="O130" s="569"/>
      <c r="P130" s="547"/>
      <c r="Q130" s="569"/>
      <c r="R130" s="542"/>
      <c r="S130" s="82"/>
      <c r="T130" s="571"/>
      <c r="U130" s="569"/>
      <c r="V130" s="547"/>
      <c r="W130" s="573"/>
      <c r="X130" s="569"/>
      <c r="Y130" s="82"/>
      <c r="Z130" s="573"/>
      <c r="AA130" s="569"/>
      <c r="AB130" s="82"/>
      <c r="AC130" s="573"/>
      <c r="AD130" s="91"/>
      <c r="AE130" s="569"/>
      <c r="AF130" s="82"/>
      <c r="AG130" s="569"/>
      <c r="AH130" s="575"/>
      <c r="AI130" s="575"/>
      <c r="AJ130" s="82"/>
      <c r="AK130" s="79"/>
      <c r="AL130" s="562"/>
      <c r="AM130" s="568"/>
      <c r="AN130" s="103"/>
    </row>
    <row r="131" spans="2:40" ht="14" customHeight="1" x14ac:dyDescent="0.2">
      <c r="B131" s="80"/>
      <c r="C131" s="114"/>
      <c r="D131" s="83"/>
      <c r="E131" s="84"/>
      <c r="F131" s="547" t="str">
        <f t="shared" si="14"/>
        <v/>
      </c>
      <c r="G131" s="569"/>
      <c r="H131" s="547"/>
      <c r="I131" s="569"/>
      <c r="J131" s="547"/>
      <c r="K131" s="569"/>
      <c r="L131" s="547"/>
      <c r="M131" s="569"/>
      <c r="N131" s="547"/>
      <c r="O131" s="569"/>
      <c r="P131" s="547"/>
      <c r="Q131" s="569"/>
      <c r="R131" s="542"/>
      <c r="S131" s="82"/>
      <c r="T131" s="571"/>
      <c r="U131" s="569"/>
      <c r="V131" s="547"/>
      <c r="W131" s="573"/>
      <c r="X131" s="569"/>
      <c r="Y131" s="82"/>
      <c r="Z131" s="573"/>
      <c r="AA131" s="569"/>
      <c r="AB131" s="82"/>
      <c r="AC131" s="573"/>
      <c r="AD131" s="91"/>
      <c r="AE131" s="569"/>
      <c r="AF131" s="82"/>
      <c r="AG131" s="569"/>
      <c r="AH131" s="575"/>
      <c r="AI131" s="575"/>
      <c r="AJ131" s="82"/>
      <c r="AK131" s="79"/>
      <c r="AL131" s="562"/>
      <c r="AM131" s="568"/>
      <c r="AN131" s="103"/>
    </row>
    <row r="132" spans="2:40" ht="14" customHeight="1" x14ac:dyDescent="0.15">
      <c r="B132" s="87"/>
      <c r="C132" s="114"/>
      <c r="D132" s="81"/>
      <c r="E132" s="81"/>
      <c r="F132" s="547" t="str">
        <f t="shared" si="14"/>
        <v/>
      </c>
      <c r="G132" s="569"/>
      <c r="H132" s="547"/>
      <c r="I132" s="569"/>
      <c r="J132" s="547"/>
      <c r="K132" s="569"/>
      <c r="L132" s="547"/>
      <c r="M132" s="569"/>
      <c r="N132" s="547"/>
      <c r="O132" s="569"/>
      <c r="P132" s="547"/>
      <c r="Q132" s="569"/>
      <c r="R132" s="543"/>
      <c r="S132" s="82"/>
      <c r="T132" s="571"/>
      <c r="U132" s="569"/>
      <c r="V132" s="547"/>
      <c r="W132" s="573"/>
      <c r="X132" s="569"/>
      <c r="Y132" s="82"/>
      <c r="Z132" s="573"/>
      <c r="AA132" s="569"/>
      <c r="AB132" s="82"/>
      <c r="AC132" s="573"/>
      <c r="AD132" s="91"/>
      <c r="AE132" s="569"/>
      <c r="AF132" s="82"/>
      <c r="AG132" s="569"/>
      <c r="AH132" s="575"/>
      <c r="AI132" s="575"/>
      <c r="AJ132" s="82"/>
      <c r="AK132" s="79"/>
      <c r="AL132" s="562"/>
      <c r="AM132" s="561"/>
      <c r="AN132" s="104"/>
    </row>
    <row r="133" spans="2:40" ht="14" customHeight="1" x14ac:dyDescent="0.15">
      <c r="B133" s="87"/>
      <c r="C133" s="114"/>
      <c r="D133" s="81"/>
      <c r="E133" s="81"/>
      <c r="F133" s="547" t="str">
        <f t="shared" si="14"/>
        <v/>
      </c>
      <c r="G133" s="569"/>
      <c r="H133" s="547"/>
      <c r="I133" s="569"/>
      <c r="J133" s="547"/>
      <c r="K133" s="569"/>
      <c r="L133" s="547"/>
      <c r="M133" s="569"/>
      <c r="N133" s="547"/>
      <c r="O133" s="569"/>
      <c r="P133" s="547"/>
      <c r="Q133" s="569"/>
      <c r="R133" s="543"/>
      <c r="S133" s="82"/>
      <c r="T133" s="571"/>
      <c r="U133" s="569"/>
      <c r="V133" s="547"/>
      <c r="W133" s="573"/>
      <c r="X133" s="569"/>
      <c r="Y133" s="82"/>
      <c r="Z133" s="573"/>
      <c r="AA133" s="569"/>
      <c r="AB133" s="82"/>
      <c r="AC133" s="573"/>
      <c r="AD133" s="91"/>
      <c r="AE133" s="569"/>
      <c r="AF133" s="82"/>
      <c r="AG133" s="569"/>
      <c r="AH133" s="575"/>
      <c r="AI133" s="575"/>
      <c r="AJ133" s="82"/>
      <c r="AK133" s="79"/>
      <c r="AL133" s="562"/>
      <c r="AM133" s="561"/>
      <c r="AN133" s="104"/>
    </row>
    <row r="134" spans="2:40" ht="14" customHeight="1" x14ac:dyDescent="0.15">
      <c r="B134" s="87"/>
      <c r="C134" s="114"/>
      <c r="D134" s="81"/>
      <c r="E134" s="81"/>
      <c r="F134" s="547" t="str">
        <f t="shared" si="14"/>
        <v/>
      </c>
      <c r="G134" s="569"/>
      <c r="H134" s="547"/>
      <c r="I134" s="569"/>
      <c r="J134" s="547"/>
      <c r="K134" s="569"/>
      <c r="L134" s="547"/>
      <c r="M134" s="569"/>
      <c r="N134" s="547"/>
      <c r="O134" s="569"/>
      <c r="P134" s="547"/>
      <c r="Q134" s="569"/>
      <c r="R134" s="543"/>
      <c r="S134" s="82"/>
      <c r="T134" s="571"/>
      <c r="U134" s="569"/>
      <c r="V134" s="547"/>
      <c r="W134" s="573"/>
      <c r="X134" s="569"/>
      <c r="Y134" s="82"/>
      <c r="Z134" s="573"/>
      <c r="AA134" s="569"/>
      <c r="AB134" s="82"/>
      <c r="AC134" s="573"/>
      <c r="AD134" s="91"/>
      <c r="AE134" s="569"/>
      <c r="AF134" s="82"/>
      <c r="AG134" s="569"/>
      <c r="AH134" s="575"/>
      <c r="AI134" s="575"/>
      <c r="AJ134" s="82"/>
      <c r="AK134" s="79"/>
      <c r="AL134" s="562"/>
      <c r="AM134" s="561"/>
      <c r="AN134" s="104"/>
    </row>
    <row r="135" spans="2:40" ht="14" customHeight="1" x14ac:dyDescent="0.15">
      <c r="B135" s="87"/>
      <c r="C135" s="114"/>
      <c r="D135" s="81"/>
      <c r="E135" s="81"/>
      <c r="F135" s="547" t="str">
        <f t="shared" ref="F135:F185" si="15">IF(H135="","",H135-(7*G135))</f>
        <v/>
      </c>
      <c r="G135" s="569"/>
      <c r="H135" s="547"/>
      <c r="I135" s="569"/>
      <c r="J135" s="547"/>
      <c r="K135" s="569"/>
      <c r="L135" s="547"/>
      <c r="M135" s="569"/>
      <c r="N135" s="547"/>
      <c r="O135" s="569"/>
      <c r="P135" s="547"/>
      <c r="Q135" s="569"/>
      <c r="R135" s="543"/>
      <c r="S135" s="82"/>
      <c r="T135" s="571"/>
      <c r="U135" s="569"/>
      <c r="V135" s="547"/>
      <c r="W135" s="573"/>
      <c r="X135" s="569"/>
      <c r="Y135" s="82"/>
      <c r="Z135" s="573"/>
      <c r="AA135" s="569"/>
      <c r="AB135" s="82"/>
      <c r="AC135" s="573"/>
      <c r="AD135" s="91"/>
      <c r="AE135" s="569"/>
      <c r="AF135" s="82"/>
      <c r="AG135" s="569"/>
      <c r="AH135" s="575"/>
      <c r="AI135" s="575"/>
      <c r="AJ135" s="82"/>
      <c r="AK135" s="79"/>
      <c r="AL135" s="562"/>
      <c r="AM135" s="561"/>
      <c r="AN135" s="103"/>
    </row>
    <row r="136" spans="2:40" ht="14" customHeight="1" x14ac:dyDescent="0.15">
      <c r="B136" s="87"/>
      <c r="C136" s="114"/>
      <c r="D136" s="81"/>
      <c r="E136" s="81"/>
      <c r="F136" s="547" t="str">
        <f t="shared" si="15"/>
        <v/>
      </c>
      <c r="G136" s="569"/>
      <c r="H136" s="547"/>
      <c r="I136" s="569"/>
      <c r="J136" s="547"/>
      <c r="K136" s="569"/>
      <c r="L136" s="547"/>
      <c r="M136" s="569"/>
      <c r="N136" s="547"/>
      <c r="O136" s="569"/>
      <c r="P136" s="547"/>
      <c r="Q136" s="569"/>
      <c r="R136" s="543"/>
      <c r="S136" s="82"/>
      <c r="T136" s="571"/>
      <c r="U136" s="569"/>
      <c r="V136" s="547"/>
      <c r="W136" s="573"/>
      <c r="X136" s="569"/>
      <c r="Y136" s="82"/>
      <c r="Z136" s="573"/>
      <c r="AA136" s="569"/>
      <c r="AB136" s="82"/>
      <c r="AC136" s="573"/>
      <c r="AD136" s="91"/>
      <c r="AE136" s="569"/>
      <c r="AF136" s="82"/>
      <c r="AG136" s="569"/>
      <c r="AH136" s="575"/>
      <c r="AI136" s="575"/>
      <c r="AJ136" s="82"/>
      <c r="AK136" s="79"/>
      <c r="AL136" s="562"/>
      <c r="AM136" s="561"/>
      <c r="AN136" s="103"/>
    </row>
    <row r="137" spans="2:40" ht="14" customHeight="1" x14ac:dyDescent="0.15">
      <c r="B137" s="87"/>
      <c r="C137" s="114"/>
      <c r="D137" s="81"/>
      <c r="E137" s="81"/>
      <c r="F137" s="547" t="str">
        <f t="shared" si="15"/>
        <v/>
      </c>
      <c r="G137" s="569"/>
      <c r="H137" s="547"/>
      <c r="I137" s="569"/>
      <c r="J137" s="547"/>
      <c r="K137" s="569"/>
      <c r="L137" s="547"/>
      <c r="M137" s="569"/>
      <c r="N137" s="547"/>
      <c r="O137" s="569"/>
      <c r="P137" s="547"/>
      <c r="Q137" s="569"/>
      <c r="R137" s="543"/>
      <c r="S137" s="82"/>
      <c r="T137" s="571"/>
      <c r="U137" s="569"/>
      <c r="V137" s="547"/>
      <c r="W137" s="573"/>
      <c r="X137" s="569"/>
      <c r="Y137" s="82"/>
      <c r="Z137" s="573"/>
      <c r="AA137" s="569"/>
      <c r="AB137" s="82"/>
      <c r="AC137" s="573"/>
      <c r="AD137" s="91"/>
      <c r="AE137" s="569"/>
      <c r="AF137" s="82"/>
      <c r="AG137" s="569"/>
      <c r="AH137" s="575"/>
      <c r="AI137" s="575"/>
      <c r="AJ137" s="82"/>
      <c r="AK137" s="79"/>
      <c r="AL137" s="562"/>
      <c r="AM137" s="561"/>
      <c r="AN137" s="103"/>
    </row>
    <row r="138" spans="2:40" ht="14" customHeight="1" x14ac:dyDescent="0.15">
      <c r="B138" s="87"/>
      <c r="C138" s="114"/>
      <c r="D138" s="81"/>
      <c r="E138" s="81"/>
      <c r="F138" s="547" t="str">
        <f t="shared" si="15"/>
        <v/>
      </c>
      <c r="G138" s="569"/>
      <c r="H138" s="547"/>
      <c r="I138" s="569"/>
      <c r="J138" s="547"/>
      <c r="K138" s="569"/>
      <c r="L138" s="547"/>
      <c r="M138" s="569"/>
      <c r="N138" s="547"/>
      <c r="O138" s="569"/>
      <c r="P138" s="547"/>
      <c r="Q138" s="569"/>
      <c r="R138" s="543"/>
      <c r="S138" s="82"/>
      <c r="T138" s="571"/>
      <c r="U138" s="569"/>
      <c r="V138" s="547"/>
      <c r="W138" s="573"/>
      <c r="X138" s="569"/>
      <c r="Y138" s="82"/>
      <c r="Z138" s="573"/>
      <c r="AA138" s="569"/>
      <c r="AB138" s="82"/>
      <c r="AC138" s="573"/>
      <c r="AD138" s="91"/>
      <c r="AE138" s="569"/>
      <c r="AF138" s="82"/>
      <c r="AG138" s="569"/>
      <c r="AH138" s="575"/>
      <c r="AI138" s="575"/>
      <c r="AJ138" s="82"/>
      <c r="AK138" s="79"/>
      <c r="AL138" s="562"/>
      <c r="AM138" s="561"/>
      <c r="AN138" s="103"/>
    </row>
    <row r="139" spans="2:40" ht="14" customHeight="1" x14ac:dyDescent="0.15">
      <c r="B139" s="87"/>
      <c r="C139" s="114"/>
      <c r="D139" s="81"/>
      <c r="E139" s="81"/>
      <c r="F139" s="547" t="str">
        <f t="shared" si="15"/>
        <v/>
      </c>
      <c r="G139" s="569"/>
      <c r="H139" s="547"/>
      <c r="I139" s="569"/>
      <c r="J139" s="547"/>
      <c r="K139" s="569"/>
      <c r="L139" s="547"/>
      <c r="M139" s="569"/>
      <c r="N139" s="547"/>
      <c r="O139" s="569"/>
      <c r="P139" s="547"/>
      <c r="Q139" s="569"/>
      <c r="R139" s="543"/>
      <c r="S139" s="82"/>
      <c r="T139" s="571"/>
      <c r="U139" s="569"/>
      <c r="V139" s="547"/>
      <c r="W139" s="573"/>
      <c r="X139" s="569"/>
      <c r="Y139" s="82"/>
      <c r="Z139" s="573"/>
      <c r="AA139" s="569"/>
      <c r="AB139" s="82"/>
      <c r="AC139" s="573"/>
      <c r="AD139" s="91"/>
      <c r="AE139" s="569"/>
      <c r="AF139" s="82"/>
      <c r="AG139" s="569"/>
      <c r="AH139" s="575"/>
      <c r="AI139" s="575"/>
      <c r="AJ139" s="82"/>
      <c r="AK139" s="79"/>
      <c r="AL139" s="562"/>
      <c r="AM139" s="561"/>
      <c r="AN139" s="103"/>
    </row>
    <row r="140" spans="2:40" ht="14" customHeight="1" x14ac:dyDescent="0.15">
      <c r="B140" s="87"/>
      <c r="C140" s="114"/>
      <c r="D140" s="81"/>
      <c r="E140" s="81"/>
      <c r="F140" s="547" t="str">
        <f t="shared" si="15"/>
        <v/>
      </c>
      <c r="G140" s="569"/>
      <c r="H140" s="547"/>
      <c r="I140" s="569"/>
      <c r="J140" s="547"/>
      <c r="K140" s="569"/>
      <c r="L140" s="547"/>
      <c r="M140" s="569"/>
      <c r="N140" s="547"/>
      <c r="O140" s="569"/>
      <c r="P140" s="547"/>
      <c r="Q140" s="569"/>
      <c r="R140" s="543"/>
      <c r="S140" s="82"/>
      <c r="T140" s="571"/>
      <c r="U140" s="569"/>
      <c r="V140" s="547"/>
      <c r="W140" s="573"/>
      <c r="X140" s="569"/>
      <c r="Y140" s="82"/>
      <c r="Z140" s="573"/>
      <c r="AA140" s="569"/>
      <c r="AB140" s="82"/>
      <c r="AC140" s="573"/>
      <c r="AD140" s="91"/>
      <c r="AE140" s="569"/>
      <c r="AF140" s="82"/>
      <c r="AG140" s="569"/>
      <c r="AH140" s="575"/>
      <c r="AI140" s="575"/>
      <c r="AJ140" s="82"/>
      <c r="AK140" s="79"/>
      <c r="AL140" s="562"/>
      <c r="AM140" s="561"/>
      <c r="AN140" s="103"/>
    </row>
    <row r="141" spans="2:40" ht="14" customHeight="1" x14ac:dyDescent="0.15">
      <c r="B141" s="87"/>
      <c r="C141" s="114"/>
      <c r="D141" s="81"/>
      <c r="E141" s="81"/>
      <c r="F141" s="547" t="str">
        <f t="shared" si="15"/>
        <v/>
      </c>
      <c r="G141" s="569"/>
      <c r="H141" s="547"/>
      <c r="I141" s="569"/>
      <c r="J141" s="547"/>
      <c r="K141" s="569"/>
      <c r="L141" s="547"/>
      <c r="M141" s="569"/>
      <c r="N141" s="547"/>
      <c r="O141" s="569"/>
      <c r="P141" s="547"/>
      <c r="Q141" s="569"/>
      <c r="R141" s="543"/>
      <c r="S141" s="82"/>
      <c r="T141" s="571"/>
      <c r="U141" s="569"/>
      <c r="V141" s="547"/>
      <c r="W141" s="573"/>
      <c r="X141" s="569"/>
      <c r="Y141" s="82"/>
      <c r="Z141" s="573"/>
      <c r="AA141" s="569"/>
      <c r="AB141" s="82"/>
      <c r="AC141" s="573"/>
      <c r="AD141" s="91"/>
      <c r="AE141" s="569"/>
      <c r="AF141" s="82"/>
      <c r="AG141" s="569"/>
      <c r="AH141" s="575"/>
      <c r="AI141" s="575"/>
      <c r="AJ141" s="82"/>
      <c r="AK141" s="79"/>
      <c r="AL141" s="562"/>
      <c r="AM141" s="561"/>
      <c r="AN141" s="103"/>
    </row>
    <row r="142" spans="2:40" ht="14" customHeight="1" x14ac:dyDescent="0.15">
      <c r="B142" s="87"/>
      <c r="C142" s="114"/>
      <c r="D142" s="81"/>
      <c r="E142" s="81"/>
      <c r="F142" s="547" t="str">
        <f t="shared" si="15"/>
        <v/>
      </c>
      <c r="G142" s="569"/>
      <c r="H142" s="547"/>
      <c r="I142" s="569"/>
      <c r="J142" s="547"/>
      <c r="K142" s="569"/>
      <c r="L142" s="547"/>
      <c r="M142" s="569"/>
      <c r="N142" s="547"/>
      <c r="O142" s="569"/>
      <c r="P142" s="547"/>
      <c r="Q142" s="569"/>
      <c r="R142" s="543"/>
      <c r="S142" s="82"/>
      <c r="T142" s="571"/>
      <c r="U142" s="569"/>
      <c r="V142" s="547"/>
      <c r="W142" s="573"/>
      <c r="X142" s="569"/>
      <c r="Y142" s="82"/>
      <c r="Z142" s="573"/>
      <c r="AA142" s="569"/>
      <c r="AB142" s="82"/>
      <c r="AC142" s="573"/>
      <c r="AD142" s="91"/>
      <c r="AE142" s="569"/>
      <c r="AF142" s="82"/>
      <c r="AG142" s="569"/>
      <c r="AH142" s="575"/>
      <c r="AI142" s="575"/>
      <c r="AJ142" s="82"/>
      <c r="AK142" s="79"/>
      <c r="AL142" s="562"/>
      <c r="AM142" s="561"/>
      <c r="AN142" s="103"/>
    </row>
    <row r="143" spans="2:40" ht="14" customHeight="1" x14ac:dyDescent="0.15">
      <c r="B143" s="87"/>
      <c r="C143" s="114"/>
      <c r="D143" s="81"/>
      <c r="E143" s="81"/>
      <c r="F143" s="547" t="str">
        <f t="shared" si="15"/>
        <v/>
      </c>
      <c r="G143" s="569"/>
      <c r="H143" s="547"/>
      <c r="I143" s="569"/>
      <c r="J143" s="547"/>
      <c r="K143" s="569"/>
      <c r="L143" s="547"/>
      <c r="M143" s="569"/>
      <c r="N143" s="547"/>
      <c r="O143" s="569"/>
      <c r="P143" s="547"/>
      <c r="Q143" s="569"/>
      <c r="R143" s="543"/>
      <c r="S143" s="82"/>
      <c r="T143" s="571"/>
      <c r="U143" s="569"/>
      <c r="V143" s="547"/>
      <c r="W143" s="573"/>
      <c r="X143" s="569"/>
      <c r="Y143" s="82"/>
      <c r="Z143" s="573"/>
      <c r="AA143" s="569"/>
      <c r="AB143" s="82"/>
      <c r="AC143" s="573"/>
      <c r="AD143" s="91"/>
      <c r="AE143" s="569"/>
      <c r="AF143" s="82"/>
      <c r="AG143" s="569"/>
      <c r="AH143" s="575"/>
      <c r="AI143" s="575"/>
      <c r="AJ143" s="82"/>
      <c r="AK143" s="79"/>
      <c r="AL143" s="562"/>
      <c r="AM143" s="561"/>
      <c r="AN143" s="103"/>
    </row>
    <row r="144" spans="2:40" ht="14" customHeight="1" x14ac:dyDescent="0.15">
      <c r="B144" s="87"/>
      <c r="C144" s="114"/>
      <c r="D144" s="81"/>
      <c r="E144" s="81"/>
      <c r="F144" s="547" t="str">
        <f t="shared" si="15"/>
        <v/>
      </c>
      <c r="G144" s="569"/>
      <c r="H144" s="547"/>
      <c r="I144" s="569"/>
      <c r="J144" s="547"/>
      <c r="K144" s="569"/>
      <c r="L144" s="547"/>
      <c r="M144" s="569"/>
      <c r="N144" s="547"/>
      <c r="O144" s="569"/>
      <c r="P144" s="547"/>
      <c r="Q144" s="569"/>
      <c r="R144" s="543"/>
      <c r="S144" s="82"/>
      <c r="T144" s="571"/>
      <c r="U144" s="569"/>
      <c r="V144" s="547"/>
      <c r="W144" s="573"/>
      <c r="X144" s="569"/>
      <c r="Y144" s="82"/>
      <c r="Z144" s="573"/>
      <c r="AA144" s="569"/>
      <c r="AB144" s="82"/>
      <c r="AC144" s="573"/>
      <c r="AD144" s="91"/>
      <c r="AE144" s="569"/>
      <c r="AF144" s="82"/>
      <c r="AG144" s="569"/>
      <c r="AH144" s="575"/>
      <c r="AI144" s="575"/>
      <c r="AJ144" s="82"/>
      <c r="AK144" s="79"/>
      <c r="AL144" s="562"/>
      <c r="AM144" s="561"/>
      <c r="AN144" s="103"/>
    </row>
    <row r="145" spans="2:40" ht="14" customHeight="1" x14ac:dyDescent="0.15">
      <c r="B145" s="87"/>
      <c r="C145" s="114"/>
      <c r="D145" s="81"/>
      <c r="E145" s="81"/>
      <c r="F145" s="547" t="str">
        <f t="shared" si="15"/>
        <v/>
      </c>
      <c r="G145" s="569"/>
      <c r="H145" s="547"/>
      <c r="I145" s="569"/>
      <c r="J145" s="547"/>
      <c r="K145" s="569"/>
      <c r="L145" s="547"/>
      <c r="M145" s="569"/>
      <c r="N145" s="547"/>
      <c r="O145" s="569"/>
      <c r="P145" s="547"/>
      <c r="Q145" s="569"/>
      <c r="R145" s="543"/>
      <c r="S145" s="82"/>
      <c r="T145" s="571"/>
      <c r="U145" s="569"/>
      <c r="V145" s="547"/>
      <c r="W145" s="573"/>
      <c r="X145" s="569"/>
      <c r="Y145" s="82"/>
      <c r="Z145" s="573"/>
      <c r="AA145" s="569"/>
      <c r="AB145" s="82"/>
      <c r="AC145" s="573"/>
      <c r="AD145" s="91"/>
      <c r="AE145" s="569"/>
      <c r="AF145" s="82"/>
      <c r="AG145" s="569"/>
      <c r="AH145" s="575"/>
      <c r="AI145" s="575"/>
      <c r="AJ145" s="82"/>
      <c r="AK145" s="79"/>
      <c r="AL145" s="562"/>
      <c r="AM145" s="561"/>
      <c r="AN145" s="103"/>
    </row>
    <row r="146" spans="2:40" ht="14" customHeight="1" x14ac:dyDescent="0.15">
      <c r="B146" s="87"/>
      <c r="C146" s="114"/>
      <c r="D146" s="81"/>
      <c r="E146" s="81"/>
      <c r="F146" s="547" t="str">
        <f t="shared" si="15"/>
        <v/>
      </c>
      <c r="G146" s="569"/>
      <c r="H146" s="547"/>
      <c r="I146" s="569"/>
      <c r="J146" s="547"/>
      <c r="K146" s="569"/>
      <c r="L146" s="547"/>
      <c r="M146" s="569"/>
      <c r="N146" s="547"/>
      <c r="O146" s="569"/>
      <c r="P146" s="547"/>
      <c r="Q146" s="569"/>
      <c r="R146" s="543"/>
      <c r="S146" s="82"/>
      <c r="T146" s="571"/>
      <c r="U146" s="569"/>
      <c r="V146" s="547"/>
      <c r="W146" s="573"/>
      <c r="X146" s="569"/>
      <c r="Y146" s="82"/>
      <c r="Z146" s="573"/>
      <c r="AA146" s="569"/>
      <c r="AB146" s="82"/>
      <c r="AC146" s="573"/>
      <c r="AD146" s="91"/>
      <c r="AE146" s="569"/>
      <c r="AF146" s="82"/>
      <c r="AG146" s="569"/>
      <c r="AH146" s="575"/>
      <c r="AI146" s="575"/>
      <c r="AJ146" s="82"/>
      <c r="AK146" s="79"/>
      <c r="AL146" s="562"/>
      <c r="AM146" s="561"/>
      <c r="AN146" s="103"/>
    </row>
    <row r="147" spans="2:40" ht="14" customHeight="1" x14ac:dyDescent="0.15">
      <c r="B147" s="87"/>
      <c r="C147" s="114"/>
      <c r="D147" s="81"/>
      <c r="E147" s="81"/>
      <c r="F147" s="547" t="str">
        <f t="shared" si="15"/>
        <v/>
      </c>
      <c r="G147" s="569"/>
      <c r="H147" s="547"/>
      <c r="I147" s="569"/>
      <c r="J147" s="547"/>
      <c r="K147" s="569"/>
      <c r="L147" s="547"/>
      <c r="M147" s="569"/>
      <c r="N147" s="547"/>
      <c r="O147" s="569"/>
      <c r="P147" s="547"/>
      <c r="Q147" s="569"/>
      <c r="R147" s="543"/>
      <c r="S147" s="82"/>
      <c r="T147" s="571"/>
      <c r="U147" s="569"/>
      <c r="V147" s="547"/>
      <c r="W147" s="573"/>
      <c r="X147" s="569"/>
      <c r="Y147" s="82"/>
      <c r="Z147" s="573"/>
      <c r="AA147" s="569"/>
      <c r="AB147" s="82"/>
      <c r="AC147" s="573"/>
      <c r="AD147" s="91"/>
      <c r="AE147" s="569"/>
      <c r="AF147" s="82"/>
      <c r="AG147" s="569"/>
      <c r="AH147" s="575"/>
      <c r="AI147" s="575"/>
      <c r="AJ147" s="82"/>
      <c r="AK147" s="79"/>
      <c r="AL147" s="562"/>
      <c r="AM147" s="561"/>
      <c r="AN147" s="103"/>
    </row>
    <row r="148" spans="2:40" ht="14" customHeight="1" x14ac:dyDescent="0.15">
      <c r="B148" s="87"/>
      <c r="C148" s="114"/>
      <c r="D148" s="81"/>
      <c r="E148" s="81"/>
      <c r="F148" s="547" t="str">
        <f t="shared" si="15"/>
        <v/>
      </c>
      <c r="G148" s="569"/>
      <c r="H148" s="547"/>
      <c r="I148" s="569"/>
      <c r="J148" s="547"/>
      <c r="K148" s="569"/>
      <c r="L148" s="547"/>
      <c r="M148" s="569"/>
      <c r="N148" s="547"/>
      <c r="O148" s="569"/>
      <c r="P148" s="547"/>
      <c r="Q148" s="569"/>
      <c r="R148" s="543"/>
      <c r="S148" s="82"/>
      <c r="T148" s="571"/>
      <c r="U148" s="569"/>
      <c r="V148" s="547"/>
      <c r="W148" s="573"/>
      <c r="X148" s="569"/>
      <c r="Y148" s="82"/>
      <c r="Z148" s="573"/>
      <c r="AA148" s="569"/>
      <c r="AB148" s="82"/>
      <c r="AC148" s="573"/>
      <c r="AD148" s="91"/>
      <c r="AE148" s="569"/>
      <c r="AF148" s="82"/>
      <c r="AG148" s="569"/>
      <c r="AH148" s="575"/>
      <c r="AI148" s="575"/>
      <c r="AJ148" s="82"/>
      <c r="AK148" s="79"/>
      <c r="AL148" s="562"/>
      <c r="AM148" s="561"/>
      <c r="AN148" s="103"/>
    </row>
    <row r="149" spans="2:40" ht="14" customHeight="1" x14ac:dyDescent="0.15">
      <c r="B149" s="87"/>
      <c r="C149" s="114"/>
      <c r="D149" s="81"/>
      <c r="E149" s="81"/>
      <c r="F149" s="547" t="str">
        <f t="shared" si="15"/>
        <v/>
      </c>
      <c r="G149" s="569"/>
      <c r="H149" s="547"/>
      <c r="I149" s="569"/>
      <c r="J149" s="547"/>
      <c r="K149" s="569"/>
      <c r="L149" s="547"/>
      <c r="M149" s="569"/>
      <c r="N149" s="547"/>
      <c r="O149" s="569"/>
      <c r="P149" s="547"/>
      <c r="Q149" s="569"/>
      <c r="R149" s="543"/>
      <c r="S149" s="82"/>
      <c r="T149" s="571"/>
      <c r="U149" s="569"/>
      <c r="V149" s="547"/>
      <c r="W149" s="573"/>
      <c r="X149" s="569"/>
      <c r="Y149" s="82"/>
      <c r="Z149" s="573"/>
      <c r="AA149" s="569"/>
      <c r="AB149" s="82"/>
      <c r="AC149" s="573"/>
      <c r="AD149" s="91"/>
      <c r="AE149" s="569"/>
      <c r="AF149" s="82"/>
      <c r="AG149" s="569"/>
      <c r="AH149" s="575"/>
      <c r="AI149" s="575"/>
      <c r="AJ149" s="82"/>
      <c r="AK149" s="79"/>
      <c r="AL149" s="562"/>
      <c r="AM149" s="561"/>
      <c r="AN149" s="103"/>
    </row>
    <row r="150" spans="2:40" ht="14" customHeight="1" x14ac:dyDescent="0.15">
      <c r="B150" s="87"/>
      <c r="C150" s="114"/>
      <c r="D150" s="81"/>
      <c r="E150" s="81"/>
      <c r="F150" s="547" t="str">
        <f t="shared" si="15"/>
        <v/>
      </c>
      <c r="G150" s="569"/>
      <c r="H150" s="547"/>
      <c r="I150" s="569"/>
      <c r="J150" s="547"/>
      <c r="K150" s="569"/>
      <c r="L150" s="547"/>
      <c r="M150" s="569"/>
      <c r="N150" s="547"/>
      <c r="O150" s="569"/>
      <c r="P150" s="547"/>
      <c r="Q150" s="569"/>
      <c r="R150" s="543"/>
      <c r="S150" s="82"/>
      <c r="T150" s="571"/>
      <c r="U150" s="569"/>
      <c r="V150" s="547"/>
      <c r="W150" s="573"/>
      <c r="X150" s="569"/>
      <c r="Y150" s="82"/>
      <c r="Z150" s="573"/>
      <c r="AA150" s="569"/>
      <c r="AB150" s="82"/>
      <c r="AC150" s="573"/>
      <c r="AD150" s="91"/>
      <c r="AE150" s="569"/>
      <c r="AF150" s="82"/>
      <c r="AG150" s="569"/>
      <c r="AH150" s="575"/>
      <c r="AI150" s="575"/>
      <c r="AJ150" s="82"/>
      <c r="AK150" s="79"/>
      <c r="AL150" s="562"/>
      <c r="AM150" s="561"/>
      <c r="AN150" s="103"/>
    </row>
    <row r="151" spans="2:40" ht="14" customHeight="1" x14ac:dyDescent="0.15">
      <c r="B151" s="87"/>
      <c r="C151" s="114"/>
      <c r="D151" s="81"/>
      <c r="E151" s="81"/>
      <c r="F151" s="547" t="str">
        <f t="shared" si="15"/>
        <v/>
      </c>
      <c r="G151" s="569"/>
      <c r="H151" s="547"/>
      <c r="I151" s="569"/>
      <c r="J151" s="547"/>
      <c r="K151" s="569"/>
      <c r="L151" s="547"/>
      <c r="M151" s="569"/>
      <c r="N151" s="547"/>
      <c r="O151" s="569"/>
      <c r="P151" s="547"/>
      <c r="Q151" s="569"/>
      <c r="R151" s="543"/>
      <c r="S151" s="82"/>
      <c r="T151" s="571"/>
      <c r="U151" s="569"/>
      <c r="V151" s="547"/>
      <c r="W151" s="573"/>
      <c r="X151" s="569"/>
      <c r="Y151" s="82"/>
      <c r="Z151" s="573"/>
      <c r="AA151" s="569"/>
      <c r="AB151" s="82"/>
      <c r="AC151" s="573"/>
      <c r="AD151" s="91"/>
      <c r="AE151" s="569"/>
      <c r="AF151" s="82"/>
      <c r="AG151" s="569"/>
      <c r="AH151" s="575"/>
      <c r="AI151" s="575"/>
      <c r="AJ151" s="82"/>
      <c r="AK151" s="79"/>
      <c r="AL151" s="562"/>
      <c r="AM151" s="561"/>
      <c r="AN151" s="103"/>
    </row>
    <row r="152" spans="2:40" ht="14" customHeight="1" x14ac:dyDescent="0.15">
      <c r="B152" s="87"/>
      <c r="C152" s="114"/>
      <c r="D152" s="81"/>
      <c r="E152" s="81"/>
      <c r="F152" s="547" t="str">
        <f t="shared" si="15"/>
        <v/>
      </c>
      <c r="G152" s="569"/>
      <c r="H152" s="547"/>
      <c r="I152" s="569"/>
      <c r="J152" s="547"/>
      <c r="K152" s="569"/>
      <c r="L152" s="547"/>
      <c r="M152" s="569"/>
      <c r="N152" s="547"/>
      <c r="O152" s="569"/>
      <c r="P152" s="547"/>
      <c r="Q152" s="569"/>
      <c r="R152" s="543"/>
      <c r="S152" s="82"/>
      <c r="T152" s="571"/>
      <c r="U152" s="569"/>
      <c r="V152" s="547"/>
      <c r="W152" s="573"/>
      <c r="X152" s="569"/>
      <c r="Y152" s="82"/>
      <c r="Z152" s="573"/>
      <c r="AA152" s="569"/>
      <c r="AB152" s="82"/>
      <c r="AC152" s="573"/>
      <c r="AD152" s="91"/>
      <c r="AE152" s="569"/>
      <c r="AF152" s="82"/>
      <c r="AG152" s="569"/>
      <c r="AH152" s="575"/>
      <c r="AI152" s="575"/>
      <c r="AJ152" s="82"/>
      <c r="AK152" s="79"/>
      <c r="AL152" s="562"/>
      <c r="AM152" s="561"/>
      <c r="AN152" s="103"/>
    </row>
    <row r="153" spans="2:40" ht="14" customHeight="1" x14ac:dyDescent="0.15">
      <c r="B153" s="87"/>
      <c r="C153" s="114"/>
      <c r="D153" s="81"/>
      <c r="E153" s="81"/>
      <c r="F153" s="547" t="str">
        <f t="shared" si="15"/>
        <v/>
      </c>
      <c r="G153" s="569"/>
      <c r="H153" s="547"/>
      <c r="I153" s="569"/>
      <c r="J153" s="547"/>
      <c r="K153" s="569"/>
      <c r="L153" s="547"/>
      <c r="M153" s="569"/>
      <c r="N153" s="547"/>
      <c r="O153" s="569"/>
      <c r="P153" s="547"/>
      <c r="Q153" s="569"/>
      <c r="R153" s="543"/>
      <c r="S153" s="82"/>
      <c r="T153" s="571"/>
      <c r="U153" s="569"/>
      <c r="V153" s="547"/>
      <c r="W153" s="573"/>
      <c r="X153" s="569"/>
      <c r="Y153" s="82"/>
      <c r="Z153" s="573"/>
      <c r="AA153" s="569"/>
      <c r="AB153" s="82"/>
      <c r="AC153" s="573"/>
      <c r="AD153" s="91"/>
      <c r="AE153" s="569"/>
      <c r="AF153" s="82"/>
      <c r="AG153" s="569"/>
      <c r="AH153" s="575"/>
      <c r="AI153" s="575"/>
      <c r="AJ153" s="82"/>
      <c r="AK153" s="79"/>
      <c r="AL153" s="562"/>
      <c r="AM153" s="561"/>
      <c r="AN153" s="103"/>
    </row>
    <row r="154" spans="2:40" ht="15" customHeight="1" x14ac:dyDescent="0.2">
      <c r="B154" s="80"/>
      <c r="C154" s="114"/>
      <c r="D154" s="81"/>
      <c r="E154" s="81"/>
      <c r="F154" s="547" t="str">
        <f t="shared" si="15"/>
        <v/>
      </c>
      <c r="G154" s="569"/>
      <c r="H154" s="547"/>
      <c r="I154" s="569"/>
      <c r="J154" s="547"/>
      <c r="K154" s="569"/>
      <c r="L154" s="547"/>
      <c r="M154" s="569"/>
      <c r="N154" s="547"/>
      <c r="O154" s="569"/>
      <c r="P154" s="547"/>
      <c r="Q154" s="569"/>
      <c r="R154" s="543"/>
      <c r="S154" s="82"/>
      <c r="T154" s="571"/>
      <c r="U154" s="569"/>
      <c r="V154" s="547"/>
      <c r="W154" s="573"/>
      <c r="X154" s="569"/>
      <c r="Y154" s="82"/>
      <c r="Z154" s="573"/>
      <c r="AA154" s="569"/>
      <c r="AB154" s="82"/>
      <c r="AC154" s="573"/>
      <c r="AD154" s="91"/>
      <c r="AE154" s="569"/>
      <c r="AF154" s="82"/>
      <c r="AG154" s="569"/>
      <c r="AH154" s="575"/>
      <c r="AI154" s="575"/>
      <c r="AJ154" s="82"/>
      <c r="AK154" s="79"/>
      <c r="AL154" s="562"/>
      <c r="AM154" s="561"/>
      <c r="AN154" s="103"/>
    </row>
    <row r="155" spans="2:40" ht="15" customHeight="1" x14ac:dyDescent="0.2">
      <c r="B155" s="80"/>
      <c r="C155" s="114"/>
      <c r="D155" s="81"/>
      <c r="E155" s="81"/>
      <c r="F155" s="547" t="str">
        <f t="shared" si="15"/>
        <v/>
      </c>
      <c r="G155" s="569"/>
      <c r="H155" s="547"/>
      <c r="I155" s="569"/>
      <c r="J155" s="547"/>
      <c r="K155" s="569"/>
      <c r="L155" s="547"/>
      <c r="M155" s="569"/>
      <c r="N155" s="547"/>
      <c r="O155" s="569"/>
      <c r="P155" s="547"/>
      <c r="Q155" s="569"/>
      <c r="R155" s="543"/>
      <c r="S155" s="82"/>
      <c r="T155" s="571"/>
      <c r="U155" s="569"/>
      <c r="V155" s="547"/>
      <c r="W155" s="573"/>
      <c r="X155" s="569"/>
      <c r="Y155" s="82"/>
      <c r="Z155" s="573"/>
      <c r="AA155" s="569"/>
      <c r="AB155" s="82"/>
      <c r="AC155" s="573"/>
      <c r="AD155" s="91"/>
      <c r="AE155" s="569"/>
      <c r="AF155" s="82"/>
      <c r="AG155" s="569"/>
      <c r="AH155" s="575"/>
      <c r="AI155" s="575"/>
      <c r="AJ155" s="82"/>
      <c r="AK155" s="79"/>
      <c r="AL155" s="562"/>
      <c r="AM155" s="561"/>
      <c r="AN155" s="103"/>
    </row>
    <row r="156" spans="2:40" ht="15" customHeight="1" x14ac:dyDescent="0.2">
      <c r="B156" s="80"/>
      <c r="C156" s="114"/>
      <c r="D156" s="81"/>
      <c r="E156" s="81"/>
      <c r="F156" s="547" t="str">
        <f t="shared" si="15"/>
        <v/>
      </c>
      <c r="G156" s="569"/>
      <c r="H156" s="547"/>
      <c r="I156" s="569"/>
      <c r="J156" s="547"/>
      <c r="K156" s="569"/>
      <c r="L156" s="547"/>
      <c r="M156" s="569"/>
      <c r="N156" s="547"/>
      <c r="O156" s="569"/>
      <c r="P156" s="547"/>
      <c r="Q156" s="569"/>
      <c r="R156" s="543"/>
      <c r="S156" s="82"/>
      <c r="T156" s="571"/>
      <c r="U156" s="569"/>
      <c r="V156" s="547"/>
      <c r="W156" s="573"/>
      <c r="X156" s="569"/>
      <c r="Y156" s="82"/>
      <c r="Z156" s="573"/>
      <c r="AA156" s="569"/>
      <c r="AB156" s="82"/>
      <c r="AC156" s="573"/>
      <c r="AD156" s="91"/>
      <c r="AE156" s="569"/>
      <c r="AF156" s="82"/>
      <c r="AG156" s="569"/>
      <c r="AH156" s="575"/>
      <c r="AI156" s="575"/>
      <c r="AJ156" s="82"/>
      <c r="AK156" s="79"/>
      <c r="AL156" s="562"/>
      <c r="AM156" s="561"/>
      <c r="AN156" s="103"/>
    </row>
    <row r="157" spans="2:40" ht="14" customHeight="1" x14ac:dyDescent="0.2">
      <c r="B157" s="80"/>
      <c r="C157" s="114"/>
      <c r="D157" s="81"/>
      <c r="E157" s="81"/>
      <c r="F157" s="547" t="str">
        <f t="shared" si="15"/>
        <v/>
      </c>
      <c r="G157" s="569"/>
      <c r="H157" s="547"/>
      <c r="I157" s="569"/>
      <c r="J157" s="547"/>
      <c r="K157" s="569"/>
      <c r="L157" s="547"/>
      <c r="M157" s="569"/>
      <c r="N157" s="547"/>
      <c r="O157" s="569"/>
      <c r="P157" s="547"/>
      <c r="Q157" s="569"/>
      <c r="R157" s="543"/>
      <c r="S157" s="82"/>
      <c r="T157" s="571"/>
      <c r="U157" s="569"/>
      <c r="V157" s="547"/>
      <c r="W157" s="573"/>
      <c r="X157" s="569"/>
      <c r="Y157" s="82"/>
      <c r="Z157" s="573"/>
      <c r="AA157" s="569"/>
      <c r="AB157" s="82"/>
      <c r="AC157" s="573"/>
      <c r="AD157" s="91"/>
      <c r="AE157" s="569"/>
      <c r="AF157" s="82"/>
      <c r="AG157" s="569"/>
      <c r="AH157" s="575"/>
      <c r="AI157" s="575"/>
      <c r="AJ157" s="82"/>
      <c r="AK157" s="79"/>
      <c r="AL157" s="562"/>
      <c r="AM157" s="561"/>
      <c r="AN157" s="103"/>
    </row>
    <row r="158" spans="2:40" ht="14" customHeight="1" x14ac:dyDescent="0.2">
      <c r="B158" s="80"/>
      <c r="C158" s="114"/>
      <c r="D158" s="81"/>
      <c r="E158" s="81"/>
      <c r="F158" s="547" t="str">
        <f t="shared" si="15"/>
        <v/>
      </c>
      <c r="G158" s="569"/>
      <c r="H158" s="547"/>
      <c r="I158" s="569"/>
      <c r="J158" s="547"/>
      <c r="K158" s="569"/>
      <c r="L158" s="547"/>
      <c r="M158" s="569"/>
      <c r="N158" s="547"/>
      <c r="O158" s="569"/>
      <c r="P158" s="547"/>
      <c r="Q158" s="569"/>
      <c r="R158" s="543"/>
      <c r="S158" s="82"/>
      <c r="T158" s="571"/>
      <c r="U158" s="569"/>
      <c r="V158" s="547"/>
      <c r="W158" s="573"/>
      <c r="X158" s="569"/>
      <c r="Y158" s="82"/>
      <c r="Z158" s="573"/>
      <c r="AA158" s="569"/>
      <c r="AB158" s="82"/>
      <c r="AC158" s="573"/>
      <c r="AD158" s="91"/>
      <c r="AE158" s="569"/>
      <c r="AF158" s="82"/>
      <c r="AG158" s="569"/>
      <c r="AH158" s="575"/>
      <c r="AI158" s="575"/>
      <c r="AJ158" s="82"/>
      <c r="AK158" s="79"/>
      <c r="AL158" s="562"/>
      <c r="AM158" s="561"/>
      <c r="AN158" s="103"/>
    </row>
    <row r="159" spans="2:40" ht="14" customHeight="1" x14ac:dyDescent="0.2">
      <c r="B159" s="80"/>
      <c r="C159" s="114"/>
      <c r="D159" s="81"/>
      <c r="E159" s="81"/>
      <c r="F159" s="547" t="str">
        <f t="shared" si="15"/>
        <v/>
      </c>
      <c r="G159" s="569"/>
      <c r="H159" s="547"/>
      <c r="I159" s="569"/>
      <c r="J159" s="547"/>
      <c r="K159" s="569"/>
      <c r="L159" s="547"/>
      <c r="M159" s="569"/>
      <c r="N159" s="547"/>
      <c r="O159" s="569"/>
      <c r="P159" s="547"/>
      <c r="Q159" s="569"/>
      <c r="R159" s="543"/>
      <c r="S159" s="82"/>
      <c r="T159" s="571"/>
      <c r="U159" s="569"/>
      <c r="V159" s="547"/>
      <c r="W159" s="573"/>
      <c r="X159" s="569"/>
      <c r="Y159" s="82"/>
      <c r="Z159" s="573"/>
      <c r="AA159" s="569"/>
      <c r="AB159" s="82"/>
      <c r="AC159" s="573"/>
      <c r="AD159" s="91"/>
      <c r="AE159" s="569"/>
      <c r="AF159" s="82"/>
      <c r="AG159" s="569"/>
      <c r="AH159" s="575"/>
      <c r="AI159" s="575"/>
      <c r="AJ159" s="82"/>
      <c r="AK159" s="79"/>
      <c r="AL159" s="562"/>
      <c r="AM159" s="561"/>
      <c r="AN159" s="103"/>
    </row>
    <row r="160" spans="2:40" ht="14" customHeight="1" x14ac:dyDescent="0.2">
      <c r="B160" s="80"/>
      <c r="C160" s="114"/>
      <c r="D160" s="81"/>
      <c r="E160" s="81"/>
      <c r="F160" s="547" t="str">
        <f t="shared" si="15"/>
        <v/>
      </c>
      <c r="G160" s="569"/>
      <c r="H160" s="547"/>
      <c r="I160" s="569"/>
      <c r="J160" s="547"/>
      <c r="K160" s="569"/>
      <c r="L160" s="547"/>
      <c r="M160" s="569"/>
      <c r="N160" s="547"/>
      <c r="O160" s="569"/>
      <c r="P160" s="547"/>
      <c r="Q160" s="569"/>
      <c r="R160" s="543"/>
      <c r="S160" s="82"/>
      <c r="T160" s="571"/>
      <c r="U160" s="569"/>
      <c r="V160" s="547"/>
      <c r="W160" s="573"/>
      <c r="X160" s="569"/>
      <c r="Y160" s="82"/>
      <c r="Z160" s="573"/>
      <c r="AA160" s="569"/>
      <c r="AB160" s="82"/>
      <c r="AC160" s="573"/>
      <c r="AD160" s="91"/>
      <c r="AE160" s="569"/>
      <c r="AF160" s="82"/>
      <c r="AG160" s="569"/>
      <c r="AH160" s="575"/>
      <c r="AI160" s="575"/>
      <c r="AJ160" s="82"/>
      <c r="AK160" s="79"/>
      <c r="AL160" s="562"/>
      <c r="AM160" s="561"/>
      <c r="AN160" s="103"/>
    </row>
    <row r="161" spans="2:40" ht="14" customHeight="1" x14ac:dyDescent="0.2">
      <c r="B161" s="80"/>
      <c r="C161" s="114"/>
      <c r="D161" s="81"/>
      <c r="E161" s="81"/>
      <c r="F161" s="547" t="str">
        <f t="shared" si="15"/>
        <v/>
      </c>
      <c r="G161" s="569"/>
      <c r="H161" s="547"/>
      <c r="I161" s="569"/>
      <c r="J161" s="547"/>
      <c r="K161" s="569"/>
      <c r="L161" s="547"/>
      <c r="M161" s="569"/>
      <c r="N161" s="547"/>
      <c r="O161" s="569"/>
      <c r="P161" s="547"/>
      <c r="Q161" s="569"/>
      <c r="R161" s="543"/>
      <c r="S161" s="82"/>
      <c r="T161" s="571"/>
      <c r="U161" s="569"/>
      <c r="V161" s="547"/>
      <c r="W161" s="573"/>
      <c r="X161" s="569"/>
      <c r="Y161" s="82"/>
      <c r="Z161" s="573"/>
      <c r="AA161" s="569"/>
      <c r="AB161" s="82"/>
      <c r="AC161" s="573"/>
      <c r="AD161" s="91"/>
      <c r="AE161" s="569"/>
      <c r="AF161" s="82"/>
      <c r="AG161" s="569"/>
      <c r="AH161" s="575"/>
      <c r="AI161" s="575"/>
      <c r="AJ161" s="82"/>
      <c r="AK161" s="79"/>
      <c r="AL161" s="562"/>
      <c r="AM161" s="561"/>
      <c r="AN161" s="103"/>
    </row>
    <row r="162" spans="2:40" ht="15" customHeight="1" x14ac:dyDescent="0.2">
      <c r="B162" s="80"/>
      <c r="C162" s="114"/>
      <c r="D162" s="81"/>
      <c r="E162" s="81"/>
      <c r="F162" s="547" t="str">
        <f t="shared" si="15"/>
        <v/>
      </c>
      <c r="G162" s="569"/>
      <c r="H162" s="547"/>
      <c r="I162" s="569"/>
      <c r="J162" s="547"/>
      <c r="K162" s="569"/>
      <c r="L162" s="547"/>
      <c r="M162" s="569"/>
      <c r="N162" s="547"/>
      <c r="O162" s="569"/>
      <c r="P162" s="547"/>
      <c r="Q162" s="569"/>
      <c r="R162" s="543"/>
      <c r="S162" s="82"/>
      <c r="T162" s="571"/>
      <c r="U162" s="569"/>
      <c r="V162" s="547"/>
      <c r="W162" s="573"/>
      <c r="X162" s="569"/>
      <c r="Y162" s="82"/>
      <c r="Z162" s="573"/>
      <c r="AA162" s="569"/>
      <c r="AB162" s="82"/>
      <c r="AC162" s="573"/>
      <c r="AD162" s="91"/>
      <c r="AE162" s="569"/>
      <c r="AF162" s="82"/>
      <c r="AG162" s="569"/>
      <c r="AH162" s="575"/>
      <c r="AI162" s="575"/>
      <c r="AJ162" s="82"/>
      <c r="AK162" s="79"/>
      <c r="AL162" s="562"/>
      <c r="AM162" s="561"/>
      <c r="AN162" s="103"/>
    </row>
    <row r="163" spans="2:40" ht="14.75" customHeight="1" x14ac:dyDescent="0.2">
      <c r="B163" s="80"/>
      <c r="C163" s="114"/>
      <c r="D163" s="81"/>
      <c r="E163" s="81"/>
      <c r="F163" s="547" t="str">
        <f t="shared" si="15"/>
        <v/>
      </c>
      <c r="G163" s="569"/>
      <c r="H163" s="547"/>
      <c r="I163" s="569"/>
      <c r="J163" s="547"/>
      <c r="K163" s="569"/>
      <c r="L163" s="547"/>
      <c r="M163" s="569"/>
      <c r="N163" s="547"/>
      <c r="O163" s="569"/>
      <c r="P163" s="547"/>
      <c r="Q163" s="569"/>
      <c r="R163" s="543"/>
      <c r="S163" s="82"/>
      <c r="T163" s="571"/>
      <c r="U163" s="569"/>
      <c r="V163" s="547"/>
      <c r="W163" s="573"/>
      <c r="X163" s="569"/>
      <c r="Y163" s="82"/>
      <c r="Z163" s="573"/>
      <c r="AA163" s="569"/>
      <c r="AB163" s="82"/>
      <c r="AC163" s="573"/>
      <c r="AD163" s="91"/>
      <c r="AE163" s="569"/>
      <c r="AF163" s="82"/>
      <c r="AG163" s="569"/>
      <c r="AH163" s="575"/>
      <c r="AI163" s="575"/>
      <c r="AJ163" s="82"/>
      <c r="AK163" s="79"/>
      <c r="AL163" s="562"/>
      <c r="AM163" s="561"/>
      <c r="AN163" s="103"/>
    </row>
    <row r="164" spans="2:40" ht="14.75" customHeight="1" x14ac:dyDescent="0.15">
      <c r="B164" s="87"/>
      <c r="C164" s="114"/>
      <c r="D164" s="81"/>
      <c r="E164" s="81"/>
      <c r="F164" s="547" t="str">
        <f t="shared" si="15"/>
        <v/>
      </c>
      <c r="G164" s="569"/>
      <c r="H164" s="547"/>
      <c r="I164" s="569"/>
      <c r="J164" s="547"/>
      <c r="K164" s="569"/>
      <c r="L164" s="547"/>
      <c r="M164" s="569"/>
      <c r="N164" s="547"/>
      <c r="O164" s="569"/>
      <c r="P164" s="547"/>
      <c r="Q164" s="569"/>
      <c r="R164" s="543"/>
      <c r="S164" s="82"/>
      <c r="T164" s="571"/>
      <c r="U164" s="569"/>
      <c r="V164" s="547"/>
      <c r="W164" s="573"/>
      <c r="X164" s="569"/>
      <c r="Y164" s="82"/>
      <c r="Z164" s="573"/>
      <c r="AA164" s="569"/>
      <c r="AB164" s="82"/>
      <c r="AC164" s="573"/>
      <c r="AD164" s="91"/>
      <c r="AE164" s="569"/>
      <c r="AF164" s="82"/>
      <c r="AG164" s="569"/>
      <c r="AH164" s="575"/>
      <c r="AI164" s="575"/>
      <c r="AJ164" s="82"/>
      <c r="AK164" s="79"/>
      <c r="AL164" s="562"/>
      <c r="AM164" s="561"/>
      <c r="AN164" s="103"/>
    </row>
    <row r="165" spans="2:40" ht="14.75" customHeight="1" x14ac:dyDescent="0.2">
      <c r="B165" s="80"/>
      <c r="C165" s="114"/>
      <c r="D165" s="81"/>
      <c r="E165" s="81"/>
      <c r="F165" s="547" t="str">
        <f t="shared" si="15"/>
        <v/>
      </c>
      <c r="G165" s="569"/>
      <c r="H165" s="547"/>
      <c r="I165" s="569"/>
      <c r="J165" s="547"/>
      <c r="K165" s="569"/>
      <c r="L165" s="547"/>
      <c r="M165" s="569"/>
      <c r="N165" s="547"/>
      <c r="O165" s="569"/>
      <c r="P165" s="547"/>
      <c r="Q165" s="569"/>
      <c r="R165" s="543"/>
      <c r="S165" s="82"/>
      <c r="T165" s="571"/>
      <c r="U165" s="569"/>
      <c r="V165" s="547"/>
      <c r="W165" s="573"/>
      <c r="X165" s="569"/>
      <c r="Y165" s="82"/>
      <c r="Z165" s="573"/>
      <c r="AA165" s="569"/>
      <c r="AB165" s="82"/>
      <c r="AC165" s="573"/>
      <c r="AD165" s="91"/>
      <c r="AE165" s="569"/>
      <c r="AF165" s="82"/>
      <c r="AG165" s="569"/>
      <c r="AH165" s="575"/>
      <c r="AI165" s="575"/>
      <c r="AJ165" s="82"/>
      <c r="AK165" s="79"/>
      <c r="AL165" s="562"/>
      <c r="AM165" s="561"/>
      <c r="AN165" s="103"/>
    </row>
    <row r="166" spans="2:40" ht="14.75" customHeight="1" x14ac:dyDescent="0.2">
      <c r="B166" s="80"/>
      <c r="C166" s="114"/>
      <c r="D166" s="81"/>
      <c r="E166" s="81"/>
      <c r="F166" s="547" t="str">
        <f t="shared" si="15"/>
        <v/>
      </c>
      <c r="G166" s="569"/>
      <c r="H166" s="547"/>
      <c r="I166" s="569"/>
      <c r="J166" s="547"/>
      <c r="K166" s="569"/>
      <c r="L166" s="547"/>
      <c r="M166" s="569"/>
      <c r="N166" s="547"/>
      <c r="O166" s="569"/>
      <c r="P166" s="547"/>
      <c r="Q166" s="569"/>
      <c r="R166" s="543"/>
      <c r="S166" s="82"/>
      <c r="T166" s="571"/>
      <c r="U166" s="569"/>
      <c r="V166" s="547"/>
      <c r="W166" s="573"/>
      <c r="X166" s="569"/>
      <c r="Y166" s="82"/>
      <c r="Z166" s="573"/>
      <c r="AA166" s="569"/>
      <c r="AB166" s="82"/>
      <c r="AC166" s="573"/>
      <c r="AD166" s="91"/>
      <c r="AE166" s="569"/>
      <c r="AF166" s="82"/>
      <c r="AG166" s="569"/>
      <c r="AH166" s="575"/>
      <c r="AI166" s="575"/>
      <c r="AJ166" s="82"/>
      <c r="AK166" s="79"/>
      <c r="AL166" s="562"/>
      <c r="AM166" s="561"/>
      <c r="AN166" s="103"/>
    </row>
    <row r="167" spans="2:40" ht="14.75" customHeight="1" x14ac:dyDescent="0.2">
      <c r="B167" s="80"/>
      <c r="C167" s="114"/>
      <c r="D167" s="81"/>
      <c r="E167" s="81"/>
      <c r="F167" s="547" t="str">
        <f t="shared" si="15"/>
        <v/>
      </c>
      <c r="G167" s="569"/>
      <c r="H167" s="547"/>
      <c r="I167" s="569"/>
      <c r="J167" s="547"/>
      <c r="K167" s="569"/>
      <c r="L167" s="547"/>
      <c r="M167" s="569"/>
      <c r="N167" s="547"/>
      <c r="O167" s="569"/>
      <c r="P167" s="547"/>
      <c r="Q167" s="569"/>
      <c r="R167" s="543"/>
      <c r="S167" s="82"/>
      <c r="T167" s="571"/>
      <c r="U167" s="569"/>
      <c r="V167" s="547"/>
      <c r="W167" s="573"/>
      <c r="X167" s="569"/>
      <c r="Y167" s="82"/>
      <c r="Z167" s="573"/>
      <c r="AA167" s="569"/>
      <c r="AB167" s="82"/>
      <c r="AC167" s="573"/>
      <c r="AD167" s="91"/>
      <c r="AE167" s="569"/>
      <c r="AF167" s="82"/>
      <c r="AG167" s="569"/>
      <c r="AH167" s="575"/>
      <c r="AI167" s="575"/>
      <c r="AJ167" s="82"/>
      <c r="AK167" s="79"/>
      <c r="AL167" s="562"/>
      <c r="AM167" s="561"/>
      <c r="AN167" s="103"/>
    </row>
    <row r="168" spans="2:40" ht="14.75" customHeight="1" x14ac:dyDescent="0.2">
      <c r="B168" s="80"/>
      <c r="C168" s="114"/>
      <c r="D168" s="81"/>
      <c r="E168" s="81"/>
      <c r="F168" s="547" t="str">
        <f t="shared" si="15"/>
        <v/>
      </c>
      <c r="G168" s="569"/>
      <c r="H168" s="547"/>
      <c r="I168" s="569"/>
      <c r="J168" s="547"/>
      <c r="K168" s="569"/>
      <c r="L168" s="547"/>
      <c r="M168" s="569"/>
      <c r="N168" s="547"/>
      <c r="O168" s="569"/>
      <c r="P168" s="547"/>
      <c r="Q168" s="569"/>
      <c r="R168" s="543"/>
      <c r="S168" s="82"/>
      <c r="T168" s="571"/>
      <c r="U168" s="569"/>
      <c r="V168" s="547"/>
      <c r="W168" s="573"/>
      <c r="X168" s="569"/>
      <c r="Y168" s="82"/>
      <c r="Z168" s="573"/>
      <c r="AA168" s="569"/>
      <c r="AB168" s="82"/>
      <c r="AC168" s="573"/>
      <c r="AD168" s="91"/>
      <c r="AE168" s="569"/>
      <c r="AF168" s="82"/>
      <c r="AG168" s="569"/>
      <c r="AH168" s="575"/>
      <c r="AI168" s="575"/>
      <c r="AJ168" s="82"/>
      <c r="AK168" s="79"/>
      <c r="AL168" s="562"/>
      <c r="AM168" s="561"/>
      <c r="AN168" s="104"/>
    </row>
    <row r="169" spans="2:40" ht="14.75" customHeight="1" x14ac:dyDescent="0.2">
      <c r="B169" s="80"/>
      <c r="C169" s="114"/>
      <c r="D169" s="81"/>
      <c r="E169" s="81"/>
      <c r="F169" s="547" t="str">
        <f t="shared" si="15"/>
        <v/>
      </c>
      <c r="G169" s="569"/>
      <c r="H169" s="547"/>
      <c r="I169" s="569"/>
      <c r="J169" s="547"/>
      <c r="K169" s="569"/>
      <c r="L169" s="547"/>
      <c r="M169" s="569"/>
      <c r="N169" s="547"/>
      <c r="O169" s="569"/>
      <c r="P169" s="547"/>
      <c r="Q169" s="569"/>
      <c r="R169" s="543"/>
      <c r="S169" s="82"/>
      <c r="T169" s="571"/>
      <c r="U169" s="569"/>
      <c r="V169" s="547"/>
      <c r="W169" s="573"/>
      <c r="X169" s="569"/>
      <c r="Y169" s="82"/>
      <c r="Z169" s="573"/>
      <c r="AA169" s="569"/>
      <c r="AB169" s="82"/>
      <c r="AC169" s="573"/>
      <c r="AD169" s="91"/>
      <c r="AE169" s="569"/>
      <c r="AF169" s="82"/>
      <c r="AG169" s="569"/>
      <c r="AH169" s="575"/>
      <c r="AI169" s="575"/>
      <c r="AJ169" s="82"/>
      <c r="AK169" s="79"/>
      <c r="AL169" s="562"/>
      <c r="AM169" s="561"/>
      <c r="AN169" s="104"/>
    </row>
    <row r="170" spans="2:40" ht="14.75" customHeight="1" x14ac:dyDescent="0.2">
      <c r="B170" s="80"/>
      <c r="C170" s="114"/>
      <c r="D170" s="81"/>
      <c r="E170" s="81"/>
      <c r="F170" s="547" t="str">
        <f t="shared" si="15"/>
        <v/>
      </c>
      <c r="G170" s="569"/>
      <c r="H170" s="547"/>
      <c r="I170" s="569"/>
      <c r="J170" s="547"/>
      <c r="K170" s="569"/>
      <c r="L170" s="547"/>
      <c r="M170" s="569"/>
      <c r="N170" s="547"/>
      <c r="O170" s="569"/>
      <c r="P170" s="547"/>
      <c r="Q170" s="569"/>
      <c r="R170" s="543"/>
      <c r="S170" s="82"/>
      <c r="T170" s="571"/>
      <c r="U170" s="569"/>
      <c r="V170" s="547"/>
      <c r="W170" s="573"/>
      <c r="X170" s="569"/>
      <c r="Y170" s="82"/>
      <c r="Z170" s="573"/>
      <c r="AA170" s="569"/>
      <c r="AB170" s="82"/>
      <c r="AC170" s="573"/>
      <c r="AD170" s="91"/>
      <c r="AE170" s="569"/>
      <c r="AF170" s="82"/>
      <c r="AG170" s="569"/>
      <c r="AH170" s="575"/>
      <c r="AI170" s="575"/>
      <c r="AJ170" s="82"/>
      <c r="AK170" s="79"/>
      <c r="AL170" s="562"/>
      <c r="AM170" s="561"/>
      <c r="AN170" s="103"/>
    </row>
    <row r="171" spans="2:40" ht="15" x14ac:dyDescent="0.2">
      <c r="B171" s="80"/>
      <c r="C171" s="114"/>
      <c r="D171" s="81"/>
      <c r="E171" s="81"/>
      <c r="F171" s="547" t="str">
        <f t="shared" si="15"/>
        <v/>
      </c>
      <c r="G171" s="569"/>
      <c r="H171" s="547"/>
      <c r="I171" s="569"/>
      <c r="J171" s="547"/>
      <c r="K171" s="569"/>
      <c r="L171" s="547"/>
      <c r="M171" s="569"/>
      <c r="N171" s="547"/>
      <c r="O171" s="569"/>
      <c r="P171" s="547"/>
      <c r="Q171" s="569"/>
      <c r="R171" s="543"/>
      <c r="S171" s="82"/>
      <c r="T171" s="571"/>
      <c r="U171" s="569"/>
      <c r="V171" s="547"/>
      <c r="W171" s="573"/>
      <c r="X171" s="569"/>
      <c r="Y171" s="82"/>
      <c r="Z171" s="573"/>
      <c r="AA171" s="569"/>
      <c r="AB171" s="82"/>
      <c r="AC171" s="573"/>
      <c r="AD171" s="91"/>
      <c r="AE171" s="569"/>
      <c r="AF171" s="82"/>
      <c r="AG171" s="569"/>
      <c r="AH171" s="575"/>
      <c r="AI171" s="575"/>
      <c r="AJ171" s="82"/>
      <c r="AK171" s="79"/>
      <c r="AL171" s="562"/>
      <c r="AM171" s="561"/>
      <c r="AN171" s="103"/>
    </row>
    <row r="172" spans="2:40" ht="14" customHeight="1" x14ac:dyDescent="0.2">
      <c r="B172" s="80"/>
      <c r="C172" s="114"/>
      <c r="D172" s="81"/>
      <c r="E172" s="81"/>
      <c r="F172" s="547" t="str">
        <f t="shared" si="15"/>
        <v/>
      </c>
      <c r="G172" s="569"/>
      <c r="H172" s="547"/>
      <c r="I172" s="569"/>
      <c r="J172" s="547"/>
      <c r="K172" s="569"/>
      <c r="L172" s="547"/>
      <c r="M172" s="569"/>
      <c r="N172" s="547"/>
      <c r="O172" s="569"/>
      <c r="P172" s="547"/>
      <c r="Q172" s="569"/>
      <c r="R172" s="543"/>
      <c r="S172" s="82"/>
      <c r="T172" s="571"/>
      <c r="U172" s="569"/>
      <c r="V172" s="547"/>
      <c r="W172" s="573"/>
      <c r="X172" s="569"/>
      <c r="Y172" s="82"/>
      <c r="Z172" s="573"/>
      <c r="AA172" s="569"/>
      <c r="AB172" s="82"/>
      <c r="AC172" s="573"/>
      <c r="AD172" s="91"/>
      <c r="AE172" s="569"/>
      <c r="AF172" s="82"/>
      <c r="AG172" s="569"/>
      <c r="AH172" s="575"/>
      <c r="AI172" s="575"/>
      <c r="AJ172" s="82"/>
      <c r="AK172" s="79"/>
      <c r="AL172" s="562"/>
      <c r="AM172" s="561"/>
      <c r="AN172" s="104"/>
    </row>
    <row r="173" spans="2:40" ht="14" customHeight="1" x14ac:dyDescent="0.2">
      <c r="B173" s="80"/>
      <c r="C173" s="114"/>
      <c r="D173" s="81"/>
      <c r="E173" s="81"/>
      <c r="F173" s="547" t="str">
        <f t="shared" si="15"/>
        <v/>
      </c>
      <c r="G173" s="569"/>
      <c r="H173" s="547"/>
      <c r="I173" s="569"/>
      <c r="J173" s="547"/>
      <c r="K173" s="569"/>
      <c r="L173" s="547"/>
      <c r="M173" s="569"/>
      <c r="N173" s="547"/>
      <c r="O173" s="569"/>
      <c r="P173" s="547"/>
      <c r="Q173" s="569"/>
      <c r="R173" s="543"/>
      <c r="S173" s="82"/>
      <c r="T173" s="571"/>
      <c r="U173" s="569"/>
      <c r="V173" s="547"/>
      <c r="W173" s="573"/>
      <c r="X173" s="569"/>
      <c r="Y173" s="82"/>
      <c r="Z173" s="573"/>
      <c r="AA173" s="569"/>
      <c r="AB173" s="82"/>
      <c r="AC173" s="573"/>
      <c r="AD173" s="91"/>
      <c r="AE173" s="569"/>
      <c r="AF173" s="82"/>
      <c r="AG173" s="569"/>
      <c r="AH173" s="575"/>
      <c r="AI173" s="575"/>
      <c r="AJ173" s="82"/>
      <c r="AK173" s="79"/>
      <c r="AL173" s="562"/>
      <c r="AM173" s="561"/>
      <c r="AN173" s="104"/>
    </row>
    <row r="174" spans="2:40" ht="14" customHeight="1" x14ac:dyDescent="0.2">
      <c r="B174" s="80"/>
      <c r="C174" s="114"/>
      <c r="D174" s="81"/>
      <c r="E174" s="81"/>
      <c r="F174" s="547" t="str">
        <f t="shared" si="15"/>
        <v/>
      </c>
      <c r="G174" s="569"/>
      <c r="H174" s="547"/>
      <c r="I174" s="569"/>
      <c r="J174" s="547"/>
      <c r="K174" s="569"/>
      <c r="L174" s="547"/>
      <c r="M174" s="569"/>
      <c r="N174" s="547"/>
      <c r="O174" s="569"/>
      <c r="P174" s="547"/>
      <c r="Q174" s="569"/>
      <c r="R174" s="543"/>
      <c r="S174" s="82"/>
      <c r="T174" s="571"/>
      <c r="U174" s="569"/>
      <c r="V174" s="547"/>
      <c r="W174" s="573"/>
      <c r="X174" s="569"/>
      <c r="Y174" s="82"/>
      <c r="Z174" s="573"/>
      <c r="AA174" s="569"/>
      <c r="AB174" s="82"/>
      <c r="AC174" s="573"/>
      <c r="AD174" s="91"/>
      <c r="AE174" s="569"/>
      <c r="AF174" s="82"/>
      <c r="AG174" s="569"/>
      <c r="AH174" s="575"/>
      <c r="AI174" s="575"/>
      <c r="AJ174" s="82"/>
      <c r="AK174" s="79"/>
      <c r="AL174" s="562"/>
      <c r="AM174" s="561"/>
      <c r="AN174" s="104"/>
    </row>
    <row r="175" spans="2:40" ht="14" customHeight="1" x14ac:dyDescent="0.2">
      <c r="B175" s="80"/>
      <c r="C175" s="114"/>
      <c r="D175" s="81"/>
      <c r="E175" s="81"/>
      <c r="F175" s="547" t="str">
        <f t="shared" si="15"/>
        <v/>
      </c>
      <c r="G175" s="569"/>
      <c r="H175" s="547"/>
      <c r="I175" s="569"/>
      <c r="J175" s="547"/>
      <c r="K175" s="569"/>
      <c r="L175" s="547"/>
      <c r="M175" s="569"/>
      <c r="N175" s="547"/>
      <c r="O175" s="569"/>
      <c r="P175" s="547"/>
      <c r="Q175" s="569"/>
      <c r="R175" s="543"/>
      <c r="S175" s="82"/>
      <c r="T175" s="571"/>
      <c r="U175" s="569"/>
      <c r="V175" s="547"/>
      <c r="W175" s="573"/>
      <c r="X175" s="569"/>
      <c r="Y175" s="82"/>
      <c r="Z175" s="573"/>
      <c r="AA175" s="569"/>
      <c r="AB175" s="82"/>
      <c r="AC175" s="573"/>
      <c r="AD175" s="91"/>
      <c r="AE175" s="569"/>
      <c r="AF175" s="82"/>
      <c r="AG175" s="569"/>
      <c r="AH175" s="575"/>
      <c r="AI175" s="575"/>
      <c r="AJ175" s="82"/>
      <c r="AK175" s="79"/>
      <c r="AL175" s="562"/>
      <c r="AM175" s="561"/>
      <c r="AN175" s="104"/>
    </row>
    <row r="176" spans="2:40" ht="14" customHeight="1" x14ac:dyDescent="0.2">
      <c r="B176" s="80"/>
      <c r="C176" s="114"/>
      <c r="D176" s="81"/>
      <c r="E176" s="81"/>
      <c r="F176" s="547" t="str">
        <f t="shared" si="15"/>
        <v/>
      </c>
      <c r="G176" s="569"/>
      <c r="H176" s="547"/>
      <c r="I176" s="569"/>
      <c r="J176" s="547"/>
      <c r="K176" s="569"/>
      <c r="L176" s="547"/>
      <c r="M176" s="569"/>
      <c r="N176" s="547"/>
      <c r="O176" s="569"/>
      <c r="P176" s="547"/>
      <c r="Q176" s="569"/>
      <c r="R176" s="543"/>
      <c r="S176" s="82"/>
      <c r="T176" s="571"/>
      <c r="U176" s="569"/>
      <c r="V176" s="547"/>
      <c r="W176" s="573"/>
      <c r="X176" s="569"/>
      <c r="Y176" s="82"/>
      <c r="Z176" s="573"/>
      <c r="AA176" s="569"/>
      <c r="AB176" s="82"/>
      <c r="AC176" s="573"/>
      <c r="AD176" s="91"/>
      <c r="AE176" s="569"/>
      <c r="AF176" s="82"/>
      <c r="AG176" s="569"/>
      <c r="AH176" s="575"/>
      <c r="AI176" s="575"/>
      <c r="AJ176" s="82"/>
      <c r="AK176" s="79"/>
      <c r="AL176" s="562"/>
      <c r="AM176" s="561"/>
      <c r="AN176" s="104"/>
    </row>
    <row r="177" spans="2:40" ht="14" customHeight="1" x14ac:dyDescent="0.2">
      <c r="B177" s="80"/>
      <c r="C177" s="114"/>
      <c r="D177" s="81"/>
      <c r="E177" s="81"/>
      <c r="F177" s="547" t="str">
        <f t="shared" si="15"/>
        <v/>
      </c>
      <c r="G177" s="569"/>
      <c r="H177" s="547"/>
      <c r="I177" s="569"/>
      <c r="J177" s="547"/>
      <c r="K177" s="569"/>
      <c r="L177" s="547"/>
      <c r="M177" s="569"/>
      <c r="N177" s="547"/>
      <c r="O177" s="569"/>
      <c r="P177" s="547"/>
      <c r="Q177" s="569"/>
      <c r="R177" s="543"/>
      <c r="S177" s="82"/>
      <c r="T177" s="571"/>
      <c r="U177" s="569"/>
      <c r="V177" s="547"/>
      <c r="W177" s="573"/>
      <c r="X177" s="569"/>
      <c r="Y177" s="82"/>
      <c r="Z177" s="573"/>
      <c r="AA177" s="569"/>
      <c r="AB177" s="82"/>
      <c r="AC177" s="573"/>
      <c r="AD177" s="91"/>
      <c r="AE177" s="569"/>
      <c r="AF177" s="82"/>
      <c r="AG177" s="569"/>
      <c r="AH177" s="575"/>
      <c r="AI177" s="575"/>
      <c r="AJ177" s="82"/>
      <c r="AK177" s="79"/>
      <c r="AL177" s="562"/>
      <c r="AM177" s="561"/>
      <c r="AN177" s="104"/>
    </row>
    <row r="178" spans="2:40" ht="14" customHeight="1" x14ac:dyDescent="0.2">
      <c r="B178" s="80"/>
      <c r="C178" s="114"/>
      <c r="D178" s="81"/>
      <c r="E178" s="81"/>
      <c r="F178" s="547" t="str">
        <f t="shared" si="15"/>
        <v/>
      </c>
      <c r="G178" s="569"/>
      <c r="H178" s="547"/>
      <c r="I178" s="569"/>
      <c r="J178" s="547"/>
      <c r="K178" s="569"/>
      <c r="L178" s="547"/>
      <c r="M178" s="569"/>
      <c r="N178" s="547"/>
      <c r="O178" s="569"/>
      <c r="P178" s="547"/>
      <c r="Q178" s="569"/>
      <c r="R178" s="543"/>
      <c r="S178" s="82"/>
      <c r="T178" s="571"/>
      <c r="U178" s="569"/>
      <c r="V178" s="547"/>
      <c r="W178" s="573"/>
      <c r="X178" s="569"/>
      <c r="Y178" s="82"/>
      <c r="Z178" s="573"/>
      <c r="AA178" s="569"/>
      <c r="AB178" s="82"/>
      <c r="AC178" s="573"/>
      <c r="AD178" s="91"/>
      <c r="AE178" s="569"/>
      <c r="AF178" s="82"/>
      <c r="AG178" s="569"/>
      <c r="AH178" s="575"/>
      <c r="AI178" s="575"/>
      <c r="AJ178" s="82"/>
      <c r="AK178" s="79"/>
      <c r="AL178" s="562"/>
      <c r="AM178" s="561"/>
      <c r="AN178" s="104"/>
    </row>
    <row r="179" spans="2:40" ht="14" customHeight="1" x14ac:dyDescent="0.2">
      <c r="B179" s="80"/>
      <c r="C179" s="114"/>
      <c r="D179" s="81"/>
      <c r="E179" s="81"/>
      <c r="F179" s="547" t="str">
        <f t="shared" si="15"/>
        <v/>
      </c>
      <c r="G179" s="569"/>
      <c r="H179" s="547"/>
      <c r="I179" s="569"/>
      <c r="J179" s="547"/>
      <c r="K179" s="569"/>
      <c r="L179" s="547"/>
      <c r="M179" s="569"/>
      <c r="N179" s="547"/>
      <c r="O179" s="569"/>
      <c r="P179" s="547"/>
      <c r="Q179" s="569"/>
      <c r="R179" s="543"/>
      <c r="S179" s="82"/>
      <c r="T179" s="571"/>
      <c r="U179" s="569"/>
      <c r="V179" s="547"/>
      <c r="W179" s="573"/>
      <c r="X179" s="569"/>
      <c r="Y179" s="82"/>
      <c r="Z179" s="573"/>
      <c r="AA179" s="569"/>
      <c r="AB179" s="82"/>
      <c r="AC179" s="573"/>
      <c r="AD179" s="91"/>
      <c r="AE179" s="569"/>
      <c r="AF179" s="82"/>
      <c r="AG179" s="569"/>
      <c r="AH179" s="575"/>
      <c r="AI179" s="575"/>
      <c r="AJ179" s="82"/>
      <c r="AK179" s="79"/>
      <c r="AL179" s="562"/>
      <c r="AM179" s="561"/>
      <c r="AN179" s="104"/>
    </row>
    <row r="180" spans="2:40" ht="14" customHeight="1" x14ac:dyDescent="0.2">
      <c r="B180" s="80"/>
      <c r="C180" s="114"/>
      <c r="D180" s="81"/>
      <c r="E180" s="81"/>
      <c r="F180" s="547" t="str">
        <f t="shared" si="15"/>
        <v/>
      </c>
      <c r="G180" s="569"/>
      <c r="H180" s="547"/>
      <c r="I180" s="569"/>
      <c r="J180" s="547"/>
      <c r="K180" s="569"/>
      <c r="L180" s="547"/>
      <c r="M180" s="569"/>
      <c r="N180" s="547"/>
      <c r="O180" s="569"/>
      <c r="P180" s="547"/>
      <c r="Q180" s="569"/>
      <c r="R180" s="543"/>
      <c r="S180" s="82"/>
      <c r="T180" s="571"/>
      <c r="U180" s="569"/>
      <c r="V180" s="547"/>
      <c r="W180" s="573"/>
      <c r="X180" s="569"/>
      <c r="Y180" s="82"/>
      <c r="Z180" s="573"/>
      <c r="AA180" s="569"/>
      <c r="AB180" s="82"/>
      <c r="AC180" s="573"/>
      <c r="AD180" s="91"/>
      <c r="AE180" s="569"/>
      <c r="AF180" s="82"/>
      <c r="AG180" s="569"/>
      <c r="AH180" s="575"/>
      <c r="AI180" s="575"/>
      <c r="AJ180" s="82"/>
      <c r="AK180" s="79"/>
      <c r="AL180" s="562"/>
      <c r="AM180" s="561"/>
      <c r="AN180" s="104"/>
    </row>
    <row r="181" spans="2:40" ht="15" customHeight="1" x14ac:dyDescent="0.2">
      <c r="B181" s="80"/>
      <c r="C181" s="114"/>
      <c r="D181" s="81"/>
      <c r="E181" s="81"/>
      <c r="F181" s="547" t="str">
        <f t="shared" si="15"/>
        <v/>
      </c>
      <c r="G181" s="569"/>
      <c r="H181" s="547"/>
      <c r="I181" s="569"/>
      <c r="J181" s="547"/>
      <c r="K181" s="569"/>
      <c r="L181" s="547"/>
      <c r="M181" s="569"/>
      <c r="N181" s="547"/>
      <c r="O181" s="569"/>
      <c r="P181" s="547"/>
      <c r="Q181" s="569"/>
      <c r="R181" s="543"/>
      <c r="S181" s="82"/>
      <c r="T181" s="571"/>
      <c r="U181" s="569"/>
      <c r="V181" s="547"/>
      <c r="W181" s="573"/>
      <c r="X181" s="569"/>
      <c r="Y181" s="82"/>
      <c r="Z181" s="573"/>
      <c r="AA181" s="569"/>
      <c r="AB181" s="82"/>
      <c r="AC181" s="573"/>
      <c r="AD181" s="91"/>
      <c r="AE181" s="569"/>
      <c r="AF181" s="82"/>
      <c r="AG181" s="569"/>
      <c r="AH181" s="575"/>
      <c r="AI181" s="575"/>
      <c r="AJ181" s="82"/>
      <c r="AK181" s="79"/>
      <c r="AL181" s="562"/>
      <c r="AM181" s="561"/>
      <c r="AN181" s="103"/>
    </row>
    <row r="182" spans="2:40" ht="14" customHeight="1" x14ac:dyDescent="0.2">
      <c r="B182" s="80"/>
      <c r="C182" s="114"/>
      <c r="D182" s="81"/>
      <c r="E182" s="81"/>
      <c r="F182" s="547" t="str">
        <f t="shared" si="15"/>
        <v/>
      </c>
      <c r="G182" s="569"/>
      <c r="H182" s="547"/>
      <c r="I182" s="569"/>
      <c r="J182" s="547"/>
      <c r="K182" s="569"/>
      <c r="L182" s="547"/>
      <c r="M182" s="569"/>
      <c r="N182" s="547"/>
      <c r="O182" s="569"/>
      <c r="P182" s="547"/>
      <c r="Q182" s="569"/>
      <c r="R182" s="543"/>
      <c r="S182" s="82"/>
      <c r="T182" s="571"/>
      <c r="U182" s="569"/>
      <c r="V182" s="547"/>
      <c r="W182" s="573"/>
      <c r="X182" s="569"/>
      <c r="Y182" s="82"/>
      <c r="Z182" s="573"/>
      <c r="AA182" s="569"/>
      <c r="AB182" s="82"/>
      <c r="AC182" s="573"/>
      <c r="AD182" s="91"/>
      <c r="AE182" s="569"/>
      <c r="AF182" s="82"/>
      <c r="AG182" s="569"/>
      <c r="AH182" s="575"/>
      <c r="AI182" s="575"/>
      <c r="AJ182" s="82"/>
      <c r="AK182" s="79"/>
      <c r="AL182" s="562"/>
      <c r="AM182" s="561"/>
      <c r="AN182" s="103"/>
    </row>
    <row r="183" spans="2:40" ht="14" customHeight="1" x14ac:dyDescent="0.2">
      <c r="B183" s="80"/>
      <c r="C183" s="114"/>
      <c r="D183" s="81"/>
      <c r="E183" s="78"/>
      <c r="F183" s="547" t="str">
        <f t="shared" si="15"/>
        <v/>
      </c>
      <c r="G183" s="569"/>
      <c r="H183" s="547"/>
      <c r="I183" s="569"/>
      <c r="J183" s="547"/>
      <c r="K183" s="569"/>
      <c r="L183" s="547"/>
      <c r="M183" s="569"/>
      <c r="N183" s="547"/>
      <c r="O183" s="569"/>
      <c r="P183" s="547"/>
      <c r="Q183" s="569"/>
      <c r="R183" s="544"/>
      <c r="S183" s="82"/>
      <c r="T183" s="571"/>
      <c r="U183" s="569"/>
      <c r="V183" s="547"/>
      <c r="W183" s="573"/>
      <c r="X183" s="569"/>
      <c r="Y183" s="82"/>
      <c r="Z183" s="573"/>
      <c r="AA183" s="569"/>
      <c r="AB183" s="82"/>
      <c r="AC183" s="573"/>
      <c r="AD183" s="91"/>
      <c r="AE183" s="569"/>
      <c r="AF183" s="82"/>
      <c r="AG183" s="569"/>
      <c r="AH183" s="575"/>
      <c r="AI183" s="575"/>
      <c r="AJ183" s="82"/>
      <c r="AK183" s="79"/>
      <c r="AL183" s="562"/>
      <c r="AM183" s="561"/>
      <c r="AN183" s="103"/>
    </row>
    <row r="184" spans="2:40" ht="14" customHeight="1" x14ac:dyDescent="0.2">
      <c r="B184" s="80"/>
      <c r="C184" s="114"/>
      <c r="D184" s="81"/>
      <c r="E184" s="78"/>
      <c r="F184" s="547" t="str">
        <f t="shared" si="15"/>
        <v/>
      </c>
      <c r="G184" s="569"/>
      <c r="H184" s="547"/>
      <c r="I184" s="569"/>
      <c r="J184" s="547"/>
      <c r="K184" s="569"/>
      <c r="L184" s="547"/>
      <c r="M184" s="569"/>
      <c r="N184" s="547"/>
      <c r="O184" s="569"/>
      <c r="P184" s="547"/>
      <c r="Q184" s="569"/>
      <c r="R184" s="544"/>
      <c r="S184" s="82"/>
      <c r="T184" s="571"/>
      <c r="U184" s="569"/>
      <c r="V184" s="547"/>
      <c r="W184" s="573"/>
      <c r="X184" s="569"/>
      <c r="Y184" s="82"/>
      <c r="Z184" s="573"/>
      <c r="AA184" s="569"/>
      <c r="AB184" s="82"/>
      <c r="AC184" s="573"/>
      <c r="AD184" s="91"/>
      <c r="AE184" s="569"/>
      <c r="AF184" s="82"/>
      <c r="AG184" s="569"/>
      <c r="AH184" s="575"/>
      <c r="AI184" s="575"/>
      <c r="AJ184" s="82"/>
      <c r="AK184" s="79"/>
      <c r="AL184" s="562"/>
      <c r="AM184" s="561"/>
      <c r="AN184" s="103"/>
    </row>
    <row r="185" spans="2:40" ht="14" customHeight="1" x14ac:dyDescent="0.2">
      <c r="B185" s="80"/>
      <c r="C185" s="114"/>
      <c r="D185" s="81"/>
      <c r="E185" s="78"/>
      <c r="F185" s="547" t="str">
        <f t="shared" si="15"/>
        <v/>
      </c>
      <c r="G185" s="569"/>
      <c r="H185" s="547"/>
      <c r="I185" s="569"/>
      <c r="J185" s="547"/>
      <c r="K185" s="569"/>
      <c r="L185" s="547"/>
      <c r="M185" s="569"/>
      <c r="N185" s="547"/>
      <c r="O185" s="569"/>
      <c r="P185" s="547"/>
      <c r="Q185" s="569"/>
      <c r="R185" s="544"/>
      <c r="S185" s="82"/>
      <c r="T185" s="571"/>
      <c r="U185" s="569"/>
      <c r="V185" s="547"/>
      <c r="W185" s="573"/>
      <c r="X185" s="569"/>
      <c r="Y185" s="82"/>
      <c r="Z185" s="573"/>
      <c r="AA185" s="569"/>
      <c r="AB185" s="82"/>
      <c r="AC185" s="573"/>
      <c r="AD185" s="91"/>
      <c r="AE185" s="569"/>
      <c r="AF185" s="82"/>
      <c r="AG185" s="569"/>
      <c r="AH185" s="575"/>
      <c r="AI185" s="575"/>
      <c r="AJ185" s="82"/>
      <c r="AK185" s="79"/>
      <c r="AL185" s="562"/>
      <c r="AM185" s="561"/>
      <c r="AN185" s="103"/>
    </row>
    <row r="186" spans="2:40" ht="14" thickBot="1" x14ac:dyDescent="0.2">
      <c r="B186" s="31" t="s">
        <v>296</v>
      </c>
      <c r="C186" s="31"/>
      <c r="D186" s="31"/>
      <c r="AM186" s="75" t="s">
        <v>297</v>
      </c>
      <c r="AN186" s="106"/>
    </row>
    <row r="187" spans="2:40" ht="13" x14ac:dyDescent="0.15">
      <c r="AN187" s="106"/>
    </row>
    <row r="188" spans="2:40" ht="13" x14ac:dyDescent="0.15">
      <c r="AN188" s="106"/>
    </row>
    <row r="189" spans="2:40" ht="13" x14ac:dyDescent="0.15">
      <c r="AN189" s="106"/>
    </row>
    <row r="190" spans="2:40" ht="13" x14ac:dyDescent="0.15">
      <c r="AN190" s="106"/>
    </row>
    <row r="191" spans="2:40" ht="13" x14ac:dyDescent="0.15">
      <c r="AN191" s="106"/>
    </row>
    <row r="192" spans="2:40" ht="13" x14ac:dyDescent="0.15">
      <c r="AN192" s="106"/>
    </row>
    <row r="193" spans="40:40" ht="13" x14ac:dyDescent="0.15">
      <c r="AN193" s="106"/>
    </row>
    <row r="194" spans="40:40" ht="13" x14ac:dyDescent="0.15">
      <c r="AN194" s="106"/>
    </row>
    <row r="195" spans="40:40" ht="13" x14ac:dyDescent="0.15">
      <c r="AN195" s="106"/>
    </row>
    <row r="196" spans="40:40" ht="13" x14ac:dyDescent="0.15">
      <c r="AN196" s="106"/>
    </row>
    <row r="197" spans="40:40" ht="13" x14ac:dyDescent="0.15">
      <c r="AN197" s="106"/>
    </row>
    <row r="198" spans="40:40" ht="13" x14ac:dyDescent="0.15">
      <c r="AN198" s="106"/>
    </row>
    <row r="199" spans="40:40" ht="13" x14ac:dyDescent="0.15">
      <c r="AN199" s="106"/>
    </row>
    <row r="200" spans="40:40" ht="13" x14ac:dyDescent="0.15">
      <c r="AN200" s="106"/>
    </row>
    <row r="201" spans="40:40" ht="13" x14ac:dyDescent="0.15">
      <c r="AN201" s="106"/>
    </row>
    <row r="202" spans="40:40" ht="13" x14ac:dyDescent="0.15">
      <c r="AN202" s="106"/>
    </row>
    <row r="203" spans="40:40" ht="13" x14ac:dyDescent="0.15">
      <c r="AN203" s="106"/>
    </row>
    <row r="204" spans="40:40" ht="13" x14ac:dyDescent="0.15">
      <c r="AN204" s="106"/>
    </row>
    <row r="205" spans="40:40" ht="13" x14ac:dyDescent="0.15">
      <c r="AN205" s="106"/>
    </row>
    <row r="206" spans="40:40" ht="13" x14ac:dyDescent="0.15">
      <c r="AN206" s="106"/>
    </row>
    <row r="207" spans="40:40" ht="13" x14ac:dyDescent="0.15">
      <c r="AN207" s="106"/>
    </row>
    <row r="208" spans="40:40" ht="13" x14ac:dyDescent="0.15">
      <c r="AN208" s="106"/>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90" customFormat="1" ht="13" x14ac:dyDescent="0.15">
      <c r="Y256" s="30"/>
      <c r="AA256" s="30"/>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N2:AN4"/>
  </mergeCells>
  <conditionalFormatting sqref="S6:S185 V6:V185 Y6:Y185 AB6:AB185 AF6:AF185">
    <cfRule type="containsBlanks" priority="3" stopIfTrue="1">
      <formula>LEN(TRIM(S6))=0</formula>
    </cfRule>
    <cfRule type="cellIs" dxfId="4" priority="4" stopIfTrue="1" operator="between">
      <formula>TODAY()+1</formula>
      <formula>TODAY()+14</formula>
    </cfRule>
    <cfRule type="cellIs" dxfId="3" priority="5" stopIfTrue="1" operator="lessThanOrEqual">
      <formula>TODAY()</formula>
    </cfRule>
    <cfRule type="cellIs" dxfId="2" priority="6" stopIfTrue="1" operator="greaterThan">
      <formula>TODAY()+14</formula>
    </cfRule>
  </conditionalFormatting>
  <conditionalFormatting sqref="S6:S185 V6:V185 Y6:Y185 AB6:AB185">
    <cfRule type="expression" dxfId="1" priority="2" stopIfTrue="1">
      <formula>IF(T6&lt;&gt;"",TRUE,FALSE)</formula>
    </cfRule>
  </conditionalFormatting>
  <conditionalFormatting sqref="AF6:AF18">
    <cfRule type="expression" dxfId="0" priority="1" stopIfTrue="1">
      <formula>IF(AG6&lt;&gt;"",TRUE,FALSE)</formula>
    </cfRule>
  </conditionalFormatting>
  <pageMargins left="0.7" right="0.7" top="0.75" bottom="0.75" header="0.3" footer="0.3"/>
  <pageSetup paperSize="3" scale="62" fitToHeight="0" orientation="landscape" r:id="rId1"/>
  <ignoredErrors>
    <ignoredError sqref="AH6:AH18" unlocked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45BED0-680C-BC4F-8564-47989BFDDB27}">
  <sheetPr>
    <tabColor theme="9" tint="-0.249977111117893"/>
    <pageSetUpPr fitToPage="1"/>
  </sheetPr>
  <dimension ref="A1:Z1000"/>
  <sheetViews>
    <sheetView zoomScale="59" workbookViewId="0">
      <selection activeCell="A2" sqref="A2"/>
    </sheetView>
  </sheetViews>
  <sheetFormatPr baseColWidth="10" defaultColWidth="14.5" defaultRowHeight="15" customHeight="1" x14ac:dyDescent="0.2"/>
  <cols>
    <col min="1" max="4" width="9.1640625" style="843" customWidth="1"/>
    <col min="5" max="5" width="18" style="843" customWidth="1"/>
    <col min="6" max="6" width="29.83203125" style="843" customWidth="1"/>
    <col min="7" max="7" width="28.5" style="843" customWidth="1"/>
    <col min="8" max="8" width="18.33203125" style="843" customWidth="1"/>
    <col min="9" max="9" width="15.83203125" style="843" customWidth="1"/>
    <col min="10" max="10" width="18.5" style="843" customWidth="1"/>
    <col min="11" max="13" width="4.6640625" style="843" customWidth="1"/>
    <col min="14" max="16" width="20.6640625" style="843" customWidth="1"/>
    <col min="17" max="17" width="11.5" style="843" customWidth="1"/>
    <col min="18" max="26" width="9.1640625" style="843" customWidth="1"/>
    <col min="27" max="16384" width="14.5" style="843"/>
  </cols>
  <sheetData>
    <row r="1" spans="1:26" ht="15.75" customHeight="1" x14ac:dyDescent="0.2">
      <c r="A1" s="840"/>
      <c r="B1" s="841"/>
      <c r="C1" s="841"/>
      <c r="D1" s="841"/>
      <c r="E1" s="841"/>
      <c r="F1" s="841"/>
      <c r="G1" s="841"/>
      <c r="H1" s="841"/>
      <c r="I1" s="841"/>
      <c r="J1" s="842"/>
      <c r="K1" s="841"/>
      <c r="L1" s="841"/>
      <c r="M1" s="841"/>
      <c r="N1" s="841"/>
      <c r="O1" s="841"/>
      <c r="P1" s="841"/>
      <c r="Q1" s="841"/>
      <c r="R1" s="841"/>
      <c r="S1" s="841"/>
      <c r="T1" s="841"/>
      <c r="U1" s="841"/>
      <c r="V1" s="841"/>
      <c r="W1" s="841"/>
      <c r="X1" s="841"/>
      <c r="Y1" s="841"/>
      <c r="Z1" s="841"/>
    </row>
    <row r="2" spans="1:26" ht="104" customHeight="1" x14ac:dyDescent="0.2">
      <c r="A2" s="840"/>
      <c r="B2" s="844" t="s">
        <v>333</v>
      </c>
      <c r="C2" s="845"/>
      <c r="D2" s="845"/>
      <c r="E2" s="845"/>
      <c r="F2" s="845"/>
      <c r="G2" s="845"/>
      <c r="H2" s="845"/>
      <c r="I2" s="845"/>
      <c r="J2" s="845"/>
      <c r="K2" s="845"/>
      <c r="L2" s="845"/>
      <c r="M2" s="845"/>
      <c r="N2" s="845"/>
      <c r="O2" s="845"/>
      <c r="P2" s="845"/>
      <c r="Q2" s="845"/>
      <c r="R2" s="845"/>
      <c r="S2" s="845"/>
      <c r="T2" s="841"/>
      <c r="U2" s="841"/>
      <c r="V2" s="841"/>
      <c r="W2" s="841"/>
      <c r="X2" s="841"/>
      <c r="Y2" s="841"/>
      <c r="Z2" s="841"/>
    </row>
    <row r="3" spans="1:26" ht="29" customHeight="1" x14ac:dyDescent="0.2">
      <c r="A3" s="840"/>
      <c r="B3" s="846" t="s">
        <v>334</v>
      </c>
      <c r="C3" s="845"/>
      <c r="D3" s="845"/>
      <c r="E3" s="845"/>
      <c r="F3" s="845"/>
      <c r="G3" s="845"/>
      <c r="H3" s="845"/>
      <c r="I3" s="845"/>
      <c r="J3" s="845"/>
      <c r="K3" s="845"/>
      <c r="L3" s="845"/>
      <c r="M3" s="845"/>
      <c r="N3" s="845"/>
      <c r="O3" s="845"/>
      <c r="P3" s="845"/>
      <c r="Q3" s="845"/>
      <c r="R3" s="845"/>
      <c r="S3" s="845"/>
      <c r="T3" s="841"/>
      <c r="U3" s="841"/>
      <c r="V3" s="841"/>
      <c r="W3" s="841"/>
      <c r="X3" s="841"/>
      <c r="Y3" s="841"/>
      <c r="Z3" s="841"/>
    </row>
    <row r="4" spans="1:26" ht="30" customHeight="1" x14ac:dyDescent="0.2">
      <c r="A4" s="840"/>
      <c r="B4" s="847" t="s">
        <v>335</v>
      </c>
      <c r="C4" s="848"/>
      <c r="D4" s="848"/>
      <c r="E4" s="848"/>
      <c r="F4" s="849" t="s">
        <v>336</v>
      </c>
      <c r="G4" s="849"/>
      <c r="H4" s="850" t="s">
        <v>337</v>
      </c>
      <c r="I4" s="851"/>
      <c r="J4" s="852"/>
      <c r="K4" s="851"/>
      <c r="L4" s="851"/>
      <c r="M4" s="851"/>
      <c r="N4" s="851"/>
      <c r="O4" s="851"/>
      <c r="P4" s="851"/>
      <c r="Q4" s="851"/>
      <c r="R4" s="851"/>
      <c r="S4" s="851"/>
      <c r="T4" s="841"/>
      <c r="U4" s="841"/>
      <c r="V4" s="841"/>
      <c r="W4" s="841"/>
      <c r="X4" s="841"/>
      <c r="Y4" s="841"/>
      <c r="Z4" s="841"/>
    </row>
    <row r="5" spans="1:26" ht="24.75" customHeight="1" x14ac:dyDescent="0.2">
      <c r="A5" s="840"/>
      <c r="B5" s="853" t="s">
        <v>338</v>
      </c>
      <c r="C5" s="854"/>
      <c r="D5" s="854"/>
      <c r="E5" s="855"/>
      <c r="F5" s="853" t="s">
        <v>339</v>
      </c>
      <c r="G5" s="854"/>
      <c r="H5" s="855"/>
      <c r="I5" s="856" t="s">
        <v>340</v>
      </c>
      <c r="J5" s="857" t="s">
        <v>341</v>
      </c>
      <c r="K5" s="853" t="s">
        <v>342</v>
      </c>
      <c r="L5" s="854"/>
      <c r="M5" s="854"/>
      <c r="N5" s="854"/>
      <c r="O5" s="854"/>
      <c r="P5" s="855"/>
      <c r="Q5" s="858" t="s">
        <v>343</v>
      </c>
      <c r="R5" s="855"/>
      <c r="S5" s="859" t="s">
        <v>344</v>
      </c>
      <c r="T5" s="841"/>
      <c r="U5" s="841"/>
      <c r="V5" s="841"/>
      <c r="W5" s="841"/>
      <c r="X5" s="841"/>
      <c r="Y5" s="841"/>
      <c r="Z5" s="841"/>
    </row>
    <row r="6" spans="1:26" ht="15" customHeight="1" x14ac:dyDescent="0.2">
      <c r="A6" s="840"/>
      <c r="B6" s="860"/>
      <c r="C6" s="861"/>
      <c r="D6" s="861"/>
      <c r="E6" s="862"/>
      <c r="F6" s="860"/>
      <c r="G6" s="861"/>
      <c r="H6" s="862"/>
      <c r="I6" s="863"/>
      <c r="J6" s="863"/>
      <c r="K6" s="860"/>
      <c r="L6" s="861"/>
      <c r="M6" s="861"/>
      <c r="N6" s="861"/>
      <c r="O6" s="861"/>
      <c r="P6" s="862"/>
      <c r="Q6" s="860"/>
      <c r="R6" s="862"/>
      <c r="S6" s="863"/>
      <c r="T6" s="841"/>
      <c r="U6" s="841"/>
      <c r="V6" s="841"/>
      <c r="W6" s="841"/>
      <c r="X6" s="841"/>
      <c r="Y6" s="841"/>
      <c r="Z6" s="841"/>
    </row>
    <row r="7" spans="1:26" ht="27" customHeight="1" x14ac:dyDescent="0.2">
      <c r="A7" s="840"/>
      <c r="B7" s="864"/>
      <c r="C7" s="865"/>
      <c r="D7" s="865"/>
      <c r="E7" s="866"/>
      <c r="F7" s="864"/>
      <c r="G7" s="865"/>
      <c r="H7" s="866"/>
      <c r="I7" s="867"/>
      <c r="J7" s="867"/>
      <c r="K7" s="864"/>
      <c r="L7" s="865"/>
      <c r="M7" s="865"/>
      <c r="N7" s="865"/>
      <c r="O7" s="865"/>
      <c r="P7" s="866"/>
      <c r="Q7" s="864"/>
      <c r="R7" s="866"/>
      <c r="S7" s="867"/>
      <c r="T7" s="841"/>
      <c r="U7" s="841"/>
      <c r="V7" s="841"/>
      <c r="W7" s="841"/>
      <c r="X7" s="841"/>
      <c r="Y7" s="841"/>
      <c r="Z7" s="841"/>
    </row>
    <row r="8" spans="1:26" ht="24.75" customHeight="1" x14ac:dyDescent="0.2">
      <c r="A8" s="840">
        <v>1</v>
      </c>
      <c r="B8" s="868" t="s">
        <v>345</v>
      </c>
      <c r="C8" s="869"/>
      <c r="D8" s="869"/>
      <c r="E8" s="870"/>
      <c r="F8" s="868" t="s">
        <v>212</v>
      </c>
      <c r="G8" s="869"/>
      <c r="H8" s="870"/>
      <c r="I8" s="871"/>
      <c r="J8" s="872"/>
      <c r="K8" s="868"/>
      <c r="L8" s="869"/>
      <c r="M8" s="869"/>
      <c r="N8" s="869"/>
      <c r="O8" s="869"/>
      <c r="P8" s="870"/>
      <c r="Q8" s="873">
        <f t="shared" ref="Q8:Q24" si="0">J8</f>
        <v>0</v>
      </c>
      <c r="R8" s="870"/>
      <c r="S8" s="874"/>
      <c r="T8" s="841"/>
      <c r="U8" s="841"/>
      <c r="V8" s="841"/>
      <c r="W8" s="841"/>
      <c r="X8" s="841"/>
      <c r="Y8" s="841"/>
      <c r="Z8" s="841"/>
    </row>
    <row r="9" spans="1:26" ht="24.75" customHeight="1" x14ac:dyDescent="0.2">
      <c r="A9" s="840">
        <v>2</v>
      </c>
      <c r="B9" s="868" t="s">
        <v>346</v>
      </c>
      <c r="C9" s="869"/>
      <c r="D9" s="869"/>
      <c r="E9" s="870"/>
      <c r="F9" s="868" t="s">
        <v>212</v>
      </c>
      <c r="G9" s="869"/>
      <c r="H9" s="870"/>
      <c r="I9" s="875"/>
      <c r="J9" s="876"/>
      <c r="K9" s="868"/>
      <c r="L9" s="869"/>
      <c r="M9" s="869"/>
      <c r="N9" s="869"/>
      <c r="O9" s="869"/>
      <c r="P9" s="870"/>
      <c r="Q9" s="873">
        <f t="shared" si="0"/>
        <v>0</v>
      </c>
      <c r="R9" s="870"/>
      <c r="S9" s="874"/>
      <c r="T9" s="841"/>
      <c r="U9" s="841"/>
      <c r="V9" s="841"/>
      <c r="W9" s="841"/>
      <c r="X9" s="841"/>
      <c r="Y9" s="841"/>
      <c r="Z9" s="841"/>
    </row>
    <row r="10" spans="1:26" ht="24.75" customHeight="1" x14ac:dyDescent="0.2">
      <c r="A10" s="840">
        <v>3</v>
      </c>
      <c r="B10" s="868" t="s">
        <v>347</v>
      </c>
      <c r="C10" s="869"/>
      <c r="D10" s="869"/>
      <c r="E10" s="870"/>
      <c r="F10" s="868" t="s">
        <v>212</v>
      </c>
      <c r="G10" s="869"/>
      <c r="H10" s="870"/>
      <c r="I10" s="875"/>
      <c r="J10" s="876"/>
      <c r="K10" s="868"/>
      <c r="L10" s="869"/>
      <c r="M10" s="869"/>
      <c r="N10" s="869"/>
      <c r="O10" s="869"/>
      <c r="P10" s="870"/>
      <c r="Q10" s="873">
        <f t="shared" si="0"/>
        <v>0</v>
      </c>
      <c r="R10" s="870"/>
      <c r="S10" s="874"/>
      <c r="T10" s="841"/>
      <c r="U10" s="841"/>
      <c r="V10" s="841"/>
      <c r="W10" s="841"/>
      <c r="X10" s="841"/>
      <c r="Y10" s="841"/>
      <c r="Z10" s="841"/>
    </row>
    <row r="11" spans="1:26" ht="24.75" customHeight="1" x14ac:dyDescent="0.2">
      <c r="A11" s="840">
        <v>4</v>
      </c>
      <c r="B11" s="868" t="s">
        <v>348</v>
      </c>
      <c r="C11" s="869"/>
      <c r="D11" s="869"/>
      <c r="E11" s="870"/>
      <c r="F11" s="868" t="s">
        <v>212</v>
      </c>
      <c r="G11" s="869"/>
      <c r="H11" s="870"/>
      <c r="I11" s="875"/>
      <c r="J11" s="877"/>
      <c r="K11" s="868"/>
      <c r="L11" s="869"/>
      <c r="M11" s="869"/>
      <c r="N11" s="869"/>
      <c r="O11" s="869"/>
      <c r="P11" s="870"/>
      <c r="Q11" s="873">
        <f t="shared" si="0"/>
        <v>0</v>
      </c>
      <c r="R11" s="870"/>
      <c r="S11" s="874"/>
      <c r="T11" s="841"/>
      <c r="U11" s="841"/>
      <c r="V11" s="841"/>
      <c r="W11" s="841"/>
      <c r="X11" s="841"/>
      <c r="Y11" s="841"/>
      <c r="Z11" s="841"/>
    </row>
    <row r="12" spans="1:26" ht="24.75" customHeight="1" x14ac:dyDescent="0.2">
      <c r="A12" s="840">
        <v>5</v>
      </c>
      <c r="B12" s="868"/>
      <c r="C12" s="869"/>
      <c r="D12" s="869"/>
      <c r="E12" s="870"/>
      <c r="F12" s="868"/>
      <c r="G12" s="869"/>
      <c r="H12" s="870"/>
      <c r="I12" s="871"/>
      <c r="J12" s="877"/>
      <c r="K12" s="868"/>
      <c r="L12" s="869"/>
      <c r="M12" s="869"/>
      <c r="N12" s="869"/>
      <c r="O12" s="869"/>
      <c r="P12" s="870"/>
      <c r="Q12" s="873">
        <f t="shared" si="0"/>
        <v>0</v>
      </c>
      <c r="R12" s="870"/>
      <c r="S12" s="874"/>
      <c r="T12" s="841"/>
      <c r="U12" s="841"/>
      <c r="V12" s="841"/>
      <c r="W12" s="841"/>
      <c r="X12" s="841"/>
      <c r="Y12" s="841"/>
      <c r="Z12" s="841"/>
    </row>
    <row r="13" spans="1:26" ht="24.75" customHeight="1" x14ac:dyDescent="0.2">
      <c r="A13" s="840">
        <v>6</v>
      </c>
      <c r="B13" s="878"/>
      <c r="C13" s="869"/>
      <c r="D13" s="869"/>
      <c r="E13" s="870"/>
      <c r="F13" s="879"/>
      <c r="G13" s="880"/>
      <c r="H13" s="881"/>
      <c r="I13" s="875"/>
      <c r="J13" s="877"/>
      <c r="K13" s="868"/>
      <c r="L13" s="869"/>
      <c r="M13" s="869"/>
      <c r="N13" s="869"/>
      <c r="O13" s="869"/>
      <c r="P13" s="870"/>
      <c r="Q13" s="873">
        <f t="shared" si="0"/>
        <v>0</v>
      </c>
      <c r="R13" s="870"/>
      <c r="S13" s="874"/>
      <c r="T13" s="841"/>
      <c r="U13" s="841"/>
      <c r="V13" s="841"/>
      <c r="W13" s="841"/>
      <c r="X13" s="841"/>
      <c r="Y13" s="841"/>
      <c r="Z13" s="841"/>
    </row>
    <row r="14" spans="1:26" ht="24.75" customHeight="1" x14ac:dyDescent="0.2">
      <c r="A14" s="840">
        <v>7</v>
      </c>
      <c r="B14" s="878"/>
      <c r="C14" s="869"/>
      <c r="D14" s="869"/>
      <c r="E14" s="870"/>
      <c r="F14" s="868"/>
      <c r="G14" s="869"/>
      <c r="H14" s="870"/>
      <c r="I14" s="871"/>
      <c r="J14" s="877"/>
      <c r="K14" s="868"/>
      <c r="L14" s="869"/>
      <c r="M14" s="869"/>
      <c r="N14" s="869"/>
      <c r="O14" s="869"/>
      <c r="P14" s="870"/>
      <c r="Q14" s="873">
        <f t="shared" si="0"/>
        <v>0</v>
      </c>
      <c r="R14" s="870"/>
      <c r="S14" s="874"/>
      <c r="T14" s="841"/>
      <c r="U14" s="841"/>
      <c r="V14" s="841"/>
      <c r="W14" s="841"/>
      <c r="X14" s="841"/>
      <c r="Y14" s="841"/>
      <c r="Z14" s="841"/>
    </row>
    <row r="15" spans="1:26" ht="24.75" customHeight="1" x14ac:dyDescent="0.2">
      <c r="A15" s="840">
        <v>8</v>
      </c>
      <c r="B15" s="878"/>
      <c r="C15" s="869"/>
      <c r="D15" s="869"/>
      <c r="E15" s="870"/>
      <c r="F15" s="882"/>
      <c r="G15" s="869"/>
      <c r="H15" s="870"/>
      <c r="I15" s="883"/>
      <c r="J15" s="877"/>
      <c r="K15" s="868"/>
      <c r="L15" s="869"/>
      <c r="M15" s="869"/>
      <c r="N15" s="869"/>
      <c r="O15" s="869"/>
      <c r="P15" s="870"/>
      <c r="Q15" s="873">
        <f t="shared" si="0"/>
        <v>0</v>
      </c>
      <c r="R15" s="870"/>
      <c r="S15" s="874"/>
      <c r="T15" s="841"/>
      <c r="U15" s="841"/>
      <c r="V15" s="841"/>
      <c r="W15" s="841"/>
      <c r="X15" s="841"/>
      <c r="Y15" s="841"/>
      <c r="Z15" s="841"/>
    </row>
    <row r="16" spans="1:26" ht="24.75" customHeight="1" x14ac:dyDescent="0.2">
      <c r="A16" s="840">
        <v>9</v>
      </c>
      <c r="B16" s="878"/>
      <c r="C16" s="869"/>
      <c r="D16" s="869"/>
      <c r="E16" s="870"/>
      <c r="F16" s="882"/>
      <c r="G16" s="869"/>
      <c r="H16" s="870"/>
      <c r="I16" s="871"/>
      <c r="J16" s="877"/>
      <c r="K16" s="868"/>
      <c r="L16" s="869"/>
      <c r="M16" s="869"/>
      <c r="N16" s="869"/>
      <c r="O16" s="869"/>
      <c r="P16" s="870"/>
      <c r="Q16" s="873">
        <f t="shared" si="0"/>
        <v>0</v>
      </c>
      <c r="R16" s="870"/>
      <c r="S16" s="874"/>
      <c r="T16" s="841"/>
      <c r="U16" s="841"/>
      <c r="V16" s="841"/>
      <c r="W16" s="841"/>
      <c r="X16" s="841"/>
      <c r="Y16" s="841"/>
      <c r="Z16" s="841"/>
    </row>
    <row r="17" spans="1:26" ht="24.75" customHeight="1" x14ac:dyDescent="0.2">
      <c r="A17" s="840">
        <v>10</v>
      </c>
      <c r="B17" s="878"/>
      <c r="C17" s="869"/>
      <c r="D17" s="869"/>
      <c r="E17" s="870"/>
      <c r="F17" s="882"/>
      <c r="G17" s="869"/>
      <c r="H17" s="870"/>
      <c r="I17" s="871"/>
      <c r="J17" s="877"/>
      <c r="K17" s="868"/>
      <c r="L17" s="869"/>
      <c r="M17" s="869"/>
      <c r="N17" s="869"/>
      <c r="O17" s="869"/>
      <c r="P17" s="870"/>
      <c r="Q17" s="873">
        <f t="shared" si="0"/>
        <v>0</v>
      </c>
      <c r="R17" s="870"/>
      <c r="S17" s="884"/>
      <c r="T17" s="841"/>
      <c r="U17" s="841"/>
      <c r="V17" s="841"/>
      <c r="W17" s="841"/>
      <c r="X17" s="841"/>
      <c r="Y17" s="841"/>
      <c r="Z17" s="841"/>
    </row>
    <row r="18" spans="1:26" ht="24.75" customHeight="1" x14ac:dyDescent="0.2">
      <c r="A18" s="840">
        <v>11</v>
      </c>
      <c r="B18" s="868"/>
      <c r="C18" s="869"/>
      <c r="D18" s="869"/>
      <c r="E18" s="870"/>
      <c r="F18" s="882"/>
      <c r="G18" s="869"/>
      <c r="H18" s="870"/>
      <c r="I18" s="875"/>
      <c r="J18" s="877"/>
      <c r="K18" s="868"/>
      <c r="L18" s="869"/>
      <c r="M18" s="869"/>
      <c r="N18" s="869"/>
      <c r="O18" s="869"/>
      <c r="P18" s="870"/>
      <c r="Q18" s="873">
        <f t="shared" si="0"/>
        <v>0</v>
      </c>
      <c r="R18" s="870"/>
      <c r="S18" s="874"/>
      <c r="T18" s="841"/>
      <c r="U18" s="841"/>
      <c r="V18" s="841"/>
      <c r="W18" s="841"/>
      <c r="X18" s="841"/>
      <c r="Y18" s="841"/>
      <c r="Z18" s="841"/>
    </row>
    <row r="19" spans="1:26" ht="24.75" customHeight="1" x14ac:dyDescent="0.2">
      <c r="A19" s="840">
        <v>12</v>
      </c>
      <c r="B19" s="868"/>
      <c r="C19" s="869"/>
      <c r="D19" s="869"/>
      <c r="E19" s="870"/>
      <c r="F19" s="882"/>
      <c r="G19" s="869"/>
      <c r="H19" s="870"/>
      <c r="I19" s="875"/>
      <c r="J19" s="877"/>
      <c r="K19" s="868"/>
      <c r="L19" s="869"/>
      <c r="M19" s="869"/>
      <c r="N19" s="869"/>
      <c r="O19" s="869"/>
      <c r="P19" s="870"/>
      <c r="Q19" s="873">
        <f t="shared" si="0"/>
        <v>0</v>
      </c>
      <c r="R19" s="870"/>
      <c r="S19" s="874"/>
      <c r="T19" s="841"/>
      <c r="U19" s="841"/>
      <c r="V19" s="841"/>
      <c r="W19" s="841"/>
      <c r="X19" s="841"/>
      <c r="Y19" s="841"/>
      <c r="Z19" s="841"/>
    </row>
    <row r="20" spans="1:26" ht="24.75" customHeight="1" x14ac:dyDescent="0.2">
      <c r="A20" s="840">
        <v>13</v>
      </c>
      <c r="B20" s="868"/>
      <c r="C20" s="869"/>
      <c r="D20" s="869"/>
      <c r="E20" s="870"/>
      <c r="F20" s="882"/>
      <c r="G20" s="869"/>
      <c r="H20" s="870"/>
      <c r="I20" s="875"/>
      <c r="J20" s="877"/>
      <c r="K20" s="868"/>
      <c r="L20" s="869"/>
      <c r="M20" s="869"/>
      <c r="N20" s="869"/>
      <c r="O20" s="869"/>
      <c r="P20" s="870"/>
      <c r="Q20" s="873">
        <f t="shared" si="0"/>
        <v>0</v>
      </c>
      <c r="R20" s="870"/>
      <c r="S20" s="874"/>
      <c r="T20" s="841"/>
      <c r="U20" s="841"/>
      <c r="V20" s="841"/>
      <c r="W20" s="841"/>
      <c r="X20" s="841"/>
      <c r="Y20" s="841"/>
      <c r="Z20" s="841"/>
    </row>
    <row r="21" spans="1:26" ht="24.75" customHeight="1" x14ac:dyDescent="0.2">
      <c r="A21" s="840">
        <v>14</v>
      </c>
      <c r="B21" s="868"/>
      <c r="C21" s="869"/>
      <c r="D21" s="869"/>
      <c r="E21" s="870"/>
      <c r="F21" s="882"/>
      <c r="G21" s="869"/>
      <c r="H21" s="870"/>
      <c r="I21" s="875"/>
      <c r="J21" s="877"/>
      <c r="K21" s="868"/>
      <c r="L21" s="869"/>
      <c r="M21" s="869"/>
      <c r="N21" s="869"/>
      <c r="O21" s="869"/>
      <c r="P21" s="870"/>
      <c r="Q21" s="873">
        <f t="shared" si="0"/>
        <v>0</v>
      </c>
      <c r="R21" s="870"/>
      <c r="S21" s="874"/>
      <c r="T21" s="841"/>
      <c r="U21" s="841"/>
      <c r="V21" s="841"/>
      <c r="W21" s="841"/>
      <c r="X21" s="841"/>
      <c r="Y21" s="841"/>
      <c r="Z21" s="841"/>
    </row>
    <row r="22" spans="1:26" ht="24.75" customHeight="1" x14ac:dyDescent="0.2">
      <c r="A22" s="840">
        <v>15</v>
      </c>
      <c r="B22" s="878"/>
      <c r="C22" s="869"/>
      <c r="D22" s="869"/>
      <c r="E22" s="870"/>
      <c r="F22" s="882"/>
      <c r="G22" s="869"/>
      <c r="H22" s="870"/>
      <c r="I22" s="875"/>
      <c r="J22" s="877"/>
      <c r="K22" s="868"/>
      <c r="L22" s="869"/>
      <c r="M22" s="869"/>
      <c r="N22" s="869"/>
      <c r="O22" s="869"/>
      <c r="P22" s="870"/>
      <c r="Q22" s="873">
        <f t="shared" si="0"/>
        <v>0</v>
      </c>
      <c r="R22" s="870"/>
      <c r="S22" s="874"/>
      <c r="T22" s="841"/>
      <c r="U22" s="841"/>
      <c r="V22" s="841"/>
      <c r="W22" s="841"/>
      <c r="X22" s="841"/>
      <c r="Y22" s="841"/>
      <c r="Z22" s="841"/>
    </row>
    <row r="23" spans="1:26" ht="24.75" customHeight="1" x14ac:dyDescent="0.2">
      <c r="A23" s="840">
        <v>16</v>
      </c>
      <c r="B23" s="878"/>
      <c r="C23" s="869"/>
      <c r="D23" s="869"/>
      <c r="E23" s="870"/>
      <c r="F23" s="882"/>
      <c r="G23" s="869"/>
      <c r="H23" s="870"/>
      <c r="I23" s="875"/>
      <c r="J23" s="877"/>
      <c r="K23" s="868"/>
      <c r="L23" s="869"/>
      <c r="M23" s="869"/>
      <c r="N23" s="869"/>
      <c r="O23" s="869"/>
      <c r="P23" s="870"/>
      <c r="Q23" s="873">
        <f t="shared" si="0"/>
        <v>0</v>
      </c>
      <c r="R23" s="870"/>
      <c r="S23" s="874"/>
      <c r="T23" s="841"/>
      <c r="U23" s="841"/>
      <c r="V23" s="841"/>
      <c r="W23" s="841"/>
      <c r="X23" s="841"/>
      <c r="Y23" s="841"/>
      <c r="Z23" s="841"/>
    </row>
    <row r="24" spans="1:26" ht="24.75" customHeight="1" x14ac:dyDescent="0.2">
      <c r="A24" s="840">
        <v>17</v>
      </c>
      <c r="B24" s="878"/>
      <c r="C24" s="869"/>
      <c r="D24" s="869"/>
      <c r="E24" s="870"/>
      <c r="F24" s="882"/>
      <c r="G24" s="869"/>
      <c r="H24" s="870"/>
      <c r="I24" s="875"/>
      <c r="J24" s="877"/>
      <c r="K24" s="868"/>
      <c r="L24" s="869"/>
      <c r="M24" s="869"/>
      <c r="N24" s="869"/>
      <c r="O24" s="869"/>
      <c r="P24" s="870"/>
      <c r="Q24" s="873">
        <f t="shared" si="0"/>
        <v>0</v>
      </c>
      <c r="R24" s="870"/>
      <c r="S24" s="874"/>
      <c r="T24" s="841"/>
      <c r="U24" s="841"/>
      <c r="V24" s="841"/>
      <c r="W24" s="841"/>
      <c r="X24" s="841"/>
      <c r="Y24" s="841"/>
      <c r="Z24" s="841"/>
    </row>
    <row r="25" spans="1:26" ht="42.75" customHeight="1" x14ac:dyDescent="0.2">
      <c r="A25" s="840"/>
      <c r="B25" s="885"/>
      <c r="C25" s="886"/>
      <c r="D25" s="886"/>
      <c r="E25" s="887"/>
      <c r="F25" s="885"/>
      <c r="G25" s="886"/>
      <c r="H25" s="887"/>
      <c r="I25" s="888"/>
      <c r="J25" s="889"/>
      <c r="K25" s="890"/>
      <c r="L25" s="886"/>
      <c r="M25" s="887"/>
      <c r="N25" s="891" t="s">
        <v>349</v>
      </c>
      <c r="O25" s="892"/>
      <c r="P25" s="893"/>
      <c r="Q25" s="894">
        <f>SUM(Q8:R24)</f>
        <v>0</v>
      </c>
      <c r="R25" s="893"/>
      <c r="S25" s="895"/>
      <c r="T25" s="841"/>
      <c r="U25" s="841"/>
      <c r="V25" s="841"/>
      <c r="W25" s="841"/>
      <c r="X25" s="841"/>
      <c r="Y25" s="841"/>
      <c r="Z25" s="841"/>
    </row>
    <row r="26" spans="1:26" ht="15.75" customHeight="1" x14ac:dyDescent="0.2">
      <c r="A26" s="840"/>
      <c r="B26" s="896"/>
      <c r="C26" s="869"/>
      <c r="D26" s="869"/>
      <c r="E26" s="869"/>
      <c r="F26" s="897"/>
      <c r="G26" s="869"/>
      <c r="H26" s="869"/>
      <c r="I26" s="898"/>
      <c r="J26" s="899"/>
      <c r="K26" s="900"/>
      <c r="L26" s="869"/>
      <c r="M26" s="869"/>
      <c r="N26" s="901"/>
      <c r="O26" s="869"/>
      <c r="P26" s="869"/>
      <c r="Q26" s="902"/>
      <c r="R26" s="869"/>
      <c r="S26" s="903"/>
      <c r="T26" s="841"/>
      <c r="U26" s="841"/>
      <c r="V26" s="841"/>
      <c r="W26" s="841"/>
      <c r="X26" s="841"/>
      <c r="Y26" s="841"/>
      <c r="Z26" s="841"/>
    </row>
    <row r="27" spans="1:26" ht="59.25" customHeight="1" x14ac:dyDescent="0.2">
      <c r="A27" s="840"/>
      <c r="B27" s="904" t="s">
        <v>350</v>
      </c>
      <c r="C27" s="865"/>
      <c r="D27" s="865"/>
      <c r="E27" s="866"/>
      <c r="F27" s="905" t="s">
        <v>351</v>
      </c>
      <c r="G27" s="906"/>
      <c r="H27" s="907"/>
      <c r="I27" s="908" t="s">
        <v>340</v>
      </c>
      <c r="J27" s="909" t="s">
        <v>341</v>
      </c>
      <c r="K27" s="905" t="s">
        <v>342</v>
      </c>
      <c r="L27" s="906"/>
      <c r="M27" s="906"/>
      <c r="N27" s="906"/>
      <c r="O27" s="906"/>
      <c r="P27" s="907"/>
      <c r="Q27" s="905" t="s">
        <v>352</v>
      </c>
      <c r="R27" s="907"/>
      <c r="S27" s="910" t="s">
        <v>344</v>
      </c>
      <c r="T27" s="841"/>
      <c r="U27" s="841"/>
      <c r="V27" s="841"/>
      <c r="W27" s="841"/>
      <c r="X27" s="841"/>
      <c r="Y27" s="841"/>
      <c r="Z27" s="841"/>
    </row>
    <row r="28" spans="1:26" ht="24.75" customHeight="1" x14ac:dyDescent="0.2">
      <c r="A28" s="911">
        <v>1</v>
      </c>
      <c r="B28" s="868" t="s">
        <v>353</v>
      </c>
      <c r="C28" s="869"/>
      <c r="D28" s="869"/>
      <c r="E28" s="870"/>
      <c r="F28" s="868" t="s">
        <v>212</v>
      </c>
      <c r="G28" s="869"/>
      <c r="H28" s="870"/>
      <c r="I28" s="912"/>
      <c r="J28" s="913"/>
      <c r="K28" s="868"/>
      <c r="L28" s="869"/>
      <c r="M28" s="869"/>
      <c r="N28" s="869"/>
      <c r="O28" s="869"/>
      <c r="P28" s="870"/>
      <c r="Q28" s="914">
        <f>SUM(J28)</f>
        <v>0</v>
      </c>
      <c r="R28" s="870"/>
      <c r="S28" s="915"/>
      <c r="T28" s="841"/>
      <c r="U28" s="841"/>
      <c r="V28" s="841"/>
      <c r="W28" s="841"/>
      <c r="X28" s="841"/>
      <c r="Y28" s="841"/>
      <c r="Z28" s="841"/>
    </row>
    <row r="29" spans="1:26" ht="24.75" customHeight="1" x14ac:dyDescent="0.2">
      <c r="A29" s="911">
        <v>2</v>
      </c>
      <c r="B29" s="868" t="s">
        <v>354</v>
      </c>
      <c r="C29" s="869"/>
      <c r="D29" s="869"/>
      <c r="E29" s="870"/>
      <c r="F29" s="868" t="s">
        <v>212</v>
      </c>
      <c r="G29" s="869"/>
      <c r="H29" s="870"/>
      <c r="I29" s="912"/>
      <c r="J29" s="913"/>
      <c r="K29" s="868"/>
      <c r="L29" s="869"/>
      <c r="M29" s="869"/>
      <c r="N29" s="869"/>
      <c r="O29" s="869"/>
      <c r="P29" s="870"/>
      <c r="Q29" s="914">
        <f>SUM(J29)</f>
        <v>0</v>
      </c>
      <c r="R29" s="870"/>
      <c r="S29" s="915"/>
      <c r="T29" s="841"/>
      <c r="U29" s="841"/>
      <c r="V29" s="841"/>
      <c r="W29" s="841"/>
      <c r="X29" s="841"/>
      <c r="Y29" s="841"/>
      <c r="Z29" s="841"/>
    </row>
    <row r="30" spans="1:26" ht="24.75" customHeight="1" x14ac:dyDescent="0.2">
      <c r="A30" s="911">
        <v>3</v>
      </c>
      <c r="B30" s="868" t="s">
        <v>355</v>
      </c>
      <c r="C30" s="869"/>
      <c r="D30" s="869"/>
      <c r="E30" s="870"/>
      <c r="F30" s="868" t="s">
        <v>212</v>
      </c>
      <c r="G30" s="869"/>
      <c r="H30" s="870"/>
      <c r="I30" s="875"/>
      <c r="J30" s="913"/>
      <c r="K30" s="868"/>
      <c r="L30" s="869"/>
      <c r="M30" s="869"/>
      <c r="N30" s="869"/>
      <c r="O30" s="869"/>
      <c r="P30" s="870"/>
      <c r="Q30" s="914">
        <f>SUM(J30)</f>
        <v>0</v>
      </c>
      <c r="R30" s="870"/>
      <c r="S30" s="915"/>
      <c r="T30" s="841"/>
      <c r="U30" s="841"/>
      <c r="V30" s="841"/>
      <c r="W30" s="841"/>
      <c r="X30" s="841"/>
      <c r="Y30" s="841"/>
      <c r="Z30" s="841"/>
    </row>
    <row r="31" spans="1:26" ht="24.75" customHeight="1" x14ac:dyDescent="0.2">
      <c r="A31" s="911">
        <v>4</v>
      </c>
      <c r="B31" s="868" t="s">
        <v>356</v>
      </c>
      <c r="C31" s="869"/>
      <c r="D31" s="869"/>
      <c r="E31" s="870"/>
      <c r="F31" s="868" t="s">
        <v>212</v>
      </c>
      <c r="G31" s="869"/>
      <c r="H31" s="870"/>
      <c r="I31" s="875"/>
      <c r="J31" s="913"/>
      <c r="K31" s="868"/>
      <c r="L31" s="869"/>
      <c r="M31" s="869"/>
      <c r="N31" s="869"/>
      <c r="O31" s="869"/>
      <c r="P31" s="870"/>
      <c r="Q31" s="914">
        <f t="shared" ref="Q31:Q44" si="1">SUM(J31)</f>
        <v>0</v>
      </c>
      <c r="R31" s="870"/>
      <c r="S31" s="915"/>
      <c r="T31" s="841"/>
      <c r="U31" s="841"/>
      <c r="V31" s="841"/>
      <c r="W31" s="841"/>
      <c r="X31" s="841"/>
      <c r="Y31" s="841"/>
      <c r="Z31" s="841"/>
    </row>
    <row r="32" spans="1:26" ht="24.75" customHeight="1" x14ac:dyDescent="0.2">
      <c r="A32" s="911">
        <v>5</v>
      </c>
      <c r="B32" s="868"/>
      <c r="C32" s="869"/>
      <c r="D32" s="869"/>
      <c r="E32" s="870"/>
      <c r="F32" s="868"/>
      <c r="G32" s="869"/>
      <c r="H32" s="870"/>
      <c r="I32" s="875"/>
      <c r="J32" s="916"/>
      <c r="K32" s="868"/>
      <c r="L32" s="869"/>
      <c r="M32" s="869"/>
      <c r="N32" s="869"/>
      <c r="O32" s="869"/>
      <c r="P32" s="870"/>
      <c r="Q32" s="914">
        <f t="shared" si="1"/>
        <v>0</v>
      </c>
      <c r="R32" s="870"/>
      <c r="S32" s="915"/>
      <c r="T32" s="917"/>
      <c r="U32" s="917"/>
      <c r="V32" s="917"/>
      <c r="W32" s="917"/>
      <c r="X32" s="917"/>
      <c r="Y32" s="917"/>
      <c r="Z32" s="917"/>
    </row>
    <row r="33" spans="1:26" ht="24.75" customHeight="1" x14ac:dyDescent="0.2">
      <c r="A33" s="911">
        <v>6</v>
      </c>
      <c r="B33" s="868"/>
      <c r="C33" s="869"/>
      <c r="D33" s="869"/>
      <c r="E33" s="870"/>
      <c r="F33" s="868"/>
      <c r="G33" s="869"/>
      <c r="H33" s="870"/>
      <c r="I33" s="875"/>
      <c r="J33" s="913"/>
      <c r="K33" s="868"/>
      <c r="L33" s="869"/>
      <c r="M33" s="869"/>
      <c r="N33" s="869"/>
      <c r="O33" s="869"/>
      <c r="P33" s="870"/>
      <c r="Q33" s="914">
        <f t="shared" si="1"/>
        <v>0</v>
      </c>
      <c r="R33" s="870"/>
      <c r="S33" s="915"/>
      <c r="T33" s="917"/>
      <c r="U33" s="917"/>
      <c r="V33" s="917"/>
      <c r="W33" s="917"/>
      <c r="X33" s="917"/>
      <c r="Y33" s="917"/>
      <c r="Z33" s="917"/>
    </row>
    <row r="34" spans="1:26" ht="24.75" customHeight="1" x14ac:dyDescent="0.2">
      <c r="A34" s="911">
        <v>7</v>
      </c>
      <c r="B34" s="868"/>
      <c r="C34" s="869"/>
      <c r="D34" s="869"/>
      <c r="E34" s="870"/>
      <c r="F34" s="868"/>
      <c r="G34" s="869"/>
      <c r="H34" s="870"/>
      <c r="I34" s="875"/>
      <c r="J34" s="916"/>
      <c r="K34" s="868"/>
      <c r="L34" s="869"/>
      <c r="M34" s="869"/>
      <c r="N34" s="869"/>
      <c r="O34" s="869"/>
      <c r="P34" s="870"/>
      <c r="Q34" s="914">
        <f t="shared" si="1"/>
        <v>0</v>
      </c>
      <c r="R34" s="870"/>
      <c r="S34" s="915"/>
      <c r="T34" s="917"/>
      <c r="U34" s="917"/>
      <c r="V34" s="917"/>
      <c r="W34" s="917"/>
      <c r="X34" s="917"/>
      <c r="Y34" s="917"/>
      <c r="Z34" s="917"/>
    </row>
    <row r="35" spans="1:26" ht="24.75" customHeight="1" x14ac:dyDescent="0.2">
      <c r="A35" s="911">
        <v>8</v>
      </c>
      <c r="B35" s="868"/>
      <c r="C35" s="869"/>
      <c r="D35" s="869"/>
      <c r="E35" s="870"/>
      <c r="F35" s="868"/>
      <c r="G35" s="869"/>
      <c r="H35" s="870"/>
      <c r="I35" s="875"/>
      <c r="J35" s="916"/>
      <c r="K35" s="868"/>
      <c r="L35" s="869"/>
      <c r="M35" s="869"/>
      <c r="N35" s="869"/>
      <c r="O35" s="869"/>
      <c r="P35" s="870"/>
      <c r="Q35" s="914">
        <f t="shared" si="1"/>
        <v>0</v>
      </c>
      <c r="R35" s="870"/>
      <c r="S35" s="915"/>
      <c r="T35" s="841"/>
      <c r="U35" s="841"/>
      <c r="V35" s="841"/>
      <c r="W35" s="841"/>
      <c r="X35" s="841"/>
      <c r="Y35" s="841"/>
      <c r="Z35" s="841"/>
    </row>
    <row r="36" spans="1:26" ht="24.75" customHeight="1" x14ac:dyDescent="0.2">
      <c r="A36" s="911">
        <v>9</v>
      </c>
      <c r="B36" s="868"/>
      <c r="C36" s="869"/>
      <c r="D36" s="869"/>
      <c r="E36" s="870"/>
      <c r="F36" s="868"/>
      <c r="G36" s="869"/>
      <c r="H36" s="870"/>
      <c r="I36" s="875"/>
      <c r="J36" s="913"/>
      <c r="K36" s="868"/>
      <c r="L36" s="869"/>
      <c r="M36" s="869"/>
      <c r="N36" s="869"/>
      <c r="O36" s="869"/>
      <c r="P36" s="870"/>
      <c r="Q36" s="914">
        <f t="shared" si="1"/>
        <v>0</v>
      </c>
      <c r="R36" s="870"/>
      <c r="S36" s="915"/>
      <c r="T36" s="841"/>
      <c r="U36" s="841"/>
      <c r="V36" s="841"/>
      <c r="W36" s="841"/>
      <c r="X36" s="841"/>
      <c r="Y36" s="841"/>
      <c r="Z36" s="841"/>
    </row>
    <row r="37" spans="1:26" ht="24.75" customHeight="1" x14ac:dyDescent="0.2">
      <c r="A37" s="911">
        <v>10</v>
      </c>
      <c r="B37" s="868"/>
      <c r="C37" s="869"/>
      <c r="D37" s="869"/>
      <c r="E37" s="870"/>
      <c r="F37" s="868"/>
      <c r="G37" s="869"/>
      <c r="H37" s="870"/>
      <c r="I37" s="875"/>
      <c r="J37" s="913"/>
      <c r="K37" s="868"/>
      <c r="L37" s="869"/>
      <c r="M37" s="869"/>
      <c r="N37" s="869"/>
      <c r="O37" s="869"/>
      <c r="P37" s="870"/>
      <c r="Q37" s="914">
        <f t="shared" si="1"/>
        <v>0</v>
      </c>
      <c r="R37" s="870"/>
      <c r="S37" s="915"/>
      <c r="T37" s="841"/>
      <c r="U37" s="841"/>
      <c r="V37" s="841"/>
      <c r="W37" s="841"/>
      <c r="X37" s="841"/>
      <c r="Y37" s="841"/>
      <c r="Z37" s="841"/>
    </row>
    <row r="38" spans="1:26" ht="24.75" customHeight="1" x14ac:dyDescent="0.2">
      <c r="A38" s="911">
        <v>11</v>
      </c>
      <c r="B38" s="868"/>
      <c r="C38" s="869"/>
      <c r="D38" s="869"/>
      <c r="E38" s="870"/>
      <c r="F38" s="868"/>
      <c r="G38" s="869"/>
      <c r="H38" s="870"/>
      <c r="I38" s="875"/>
      <c r="J38" s="916"/>
      <c r="K38" s="868"/>
      <c r="L38" s="869"/>
      <c r="M38" s="869"/>
      <c r="N38" s="869"/>
      <c r="O38" s="869"/>
      <c r="P38" s="870"/>
      <c r="Q38" s="914">
        <f t="shared" si="1"/>
        <v>0</v>
      </c>
      <c r="R38" s="870"/>
      <c r="S38" s="915"/>
      <c r="T38" s="841"/>
      <c r="U38" s="841"/>
      <c r="V38" s="841"/>
      <c r="W38" s="841"/>
      <c r="X38" s="841"/>
      <c r="Y38" s="841"/>
      <c r="Z38" s="841"/>
    </row>
    <row r="39" spans="1:26" ht="24.75" customHeight="1" x14ac:dyDescent="0.2">
      <c r="A39" s="911">
        <v>12</v>
      </c>
      <c r="B39" s="868"/>
      <c r="C39" s="869"/>
      <c r="D39" s="869"/>
      <c r="E39" s="870"/>
      <c r="F39" s="868"/>
      <c r="G39" s="869"/>
      <c r="H39" s="870"/>
      <c r="I39" s="875"/>
      <c r="J39" s="916"/>
      <c r="K39" s="868"/>
      <c r="L39" s="869"/>
      <c r="M39" s="869"/>
      <c r="N39" s="869"/>
      <c r="O39" s="869"/>
      <c r="P39" s="870"/>
      <c r="Q39" s="914">
        <f t="shared" si="1"/>
        <v>0</v>
      </c>
      <c r="R39" s="870"/>
      <c r="S39" s="915"/>
      <c r="T39" s="841"/>
      <c r="U39" s="841"/>
      <c r="V39" s="841"/>
      <c r="W39" s="841"/>
      <c r="X39" s="841"/>
      <c r="Y39" s="841"/>
      <c r="Z39" s="841"/>
    </row>
    <row r="40" spans="1:26" ht="24.75" customHeight="1" x14ac:dyDescent="0.2">
      <c r="A40" s="911">
        <v>13</v>
      </c>
      <c r="B40" s="868"/>
      <c r="C40" s="869"/>
      <c r="D40" s="869"/>
      <c r="E40" s="870"/>
      <c r="F40" s="868"/>
      <c r="G40" s="869"/>
      <c r="H40" s="870"/>
      <c r="I40" s="875"/>
      <c r="J40" s="913"/>
      <c r="K40" s="868"/>
      <c r="L40" s="869"/>
      <c r="M40" s="869"/>
      <c r="N40" s="869"/>
      <c r="O40" s="869"/>
      <c r="P40" s="870"/>
      <c r="Q40" s="914">
        <f t="shared" si="1"/>
        <v>0</v>
      </c>
      <c r="R40" s="870"/>
      <c r="S40" s="915"/>
      <c r="T40" s="841"/>
      <c r="U40" s="841"/>
      <c r="V40" s="841"/>
      <c r="W40" s="841"/>
      <c r="X40" s="841"/>
      <c r="Y40" s="841"/>
      <c r="Z40" s="841"/>
    </row>
    <row r="41" spans="1:26" ht="24.75" customHeight="1" x14ac:dyDescent="0.2">
      <c r="A41" s="911">
        <v>14</v>
      </c>
      <c r="B41" s="868"/>
      <c r="C41" s="869"/>
      <c r="D41" s="869"/>
      <c r="E41" s="870"/>
      <c r="F41" s="868"/>
      <c r="G41" s="869"/>
      <c r="H41" s="870"/>
      <c r="I41" s="875"/>
      <c r="J41" s="913"/>
      <c r="K41" s="868"/>
      <c r="L41" s="869"/>
      <c r="M41" s="869"/>
      <c r="N41" s="869"/>
      <c r="O41" s="869"/>
      <c r="P41" s="870"/>
      <c r="Q41" s="914">
        <f t="shared" si="1"/>
        <v>0</v>
      </c>
      <c r="R41" s="870"/>
      <c r="S41" s="915"/>
      <c r="T41" s="841"/>
      <c r="U41" s="841"/>
      <c r="V41" s="841"/>
      <c r="W41" s="841"/>
      <c r="X41" s="841"/>
      <c r="Y41" s="841"/>
      <c r="Z41" s="841"/>
    </row>
    <row r="42" spans="1:26" ht="24.75" customHeight="1" x14ac:dyDescent="0.2">
      <c r="A42" s="911">
        <v>15</v>
      </c>
      <c r="B42" s="868"/>
      <c r="C42" s="869"/>
      <c r="D42" s="869"/>
      <c r="E42" s="870"/>
      <c r="F42" s="868"/>
      <c r="G42" s="869"/>
      <c r="H42" s="870"/>
      <c r="I42" s="875"/>
      <c r="J42" s="913"/>
      <c r="K42" s="868"/>
      <c r="L42" s="869"/>
      <c r="M42" s="869"/>
      <c r="N42" s="869"/>
      <c r="O42" s="869"/>
      <c r="P42" s="870"/>
      <c r="Q42" s="914">
        <f t="shared" si="1"/>
        <v>0</v>
      </c>
      <c r="R42" s="870"/>
      <c r="S42" s="915"/>
      <c r="T42" s="841"/>
      <c r="U42" s="841"/>
      <c r="V42" s="841"/>
      <c r="W42" s="841"/>
      <c r="X42" s="841"/>
      <c r="Y42" s="841"/>
      <c r="Z42" s="841"/>
    </row>
    <row r="43" spans="1:26" ht="24.75" customHeight="1" x14ac:dyDescent="0.2">
      <c r="A43" s="911">
        <v>16</v>
      </c>
      <c r="B43" s="868"/>
      <c r="C43" s="869"/>
      <c r="D43" s="869"/>
      <c r="E43" s="870"/>
      <c r="F43" s="868"/>
      <c r="G43" s="869"/>
      <c r="H43" s="870"/>
      <c r="I43" s="875"/>
      <c r="J43" s="913"/>
      <c r="K43" s="868"/>
      <c r="L43" s="869"/>
      <c r="M43" s="869"/>
      <c r="N43" s="869"/>
      <c r="O43" s="869"/>
      <c r="P43" s="870"/>
      <c r="Q43" s="914">
        <f t="shared" si="1"/>
        <v>0</v>
      </c>
      <c r="R43" s="870"/>
      <c r="S43" s="915"/>
      <c r="T43" s="841"/>
      <c r="U43" s="841"/>
      <c r="V43" s="841"/>
      <c r="W43" s="841"/>
      <c r="X43" s="841"/>
      <c r="Y43" s="841"/>
      <c r="Z43" s="841"/>
    </row>
    <row r="44" spans="1:26" ht="24.75" customHeight="1" x14ac:dyDescent="0.2">
      <c r="A44" s="911">
        <v>17</v>
      </c>
      <c r="B44" s="918"/>
      <c r="C44" s="869"/>
      <c r="D44" s="869"/>
      <c r="E44" s="870"/>
      <c r="F44" s="896"/>
      <c r="G44" s="869"/>
      <c r="H44" s="870"/>
      <c r="I44" s="875"/>
      <c r="J44" s="913"/>
      <c r="K44" s="918"/>
      <c r="L44" s="869"/>
      <c r="M44" s="869"/>
      <c r="N44" s="869"/>
      <c r="O44" s="869"/>
      <c r="P44" s="870"/>
      <c r="Q44" s="914">
        <f t="shared" si="1"/>
        <v>0</v>
      </c>
      <c r="R44" s="870"/>
      <c r="S44" s="919"/>
      <c r="T44" s="841"/>
      <c r="U44" s="841"/>
      <c r="V44" s="841"/>
      <c r="W44" s="841"/>
      <c r="X44" s="841"/>
      <c r="Y44" s="841"/>
      <c r="Z44" s="841"/>
    </row>
    <row r="45" spans="1:26" ht="15.75" customHeight="1" x14ac:dyDescent="0.2">
      <c r="A45" s="840"/>
      <c r="B45" s="920"/>
      <c r="C45" s="848"/>
      <c r="D45" s="848"/>
      <c r="E45" s="848"/>
      <c r="F45" s="921"/>
      <c r="G45" s="848"/>
      <c r="H45" s="848"/>
      <c r="I45" s="922"/>
      <c r="J45" s="923"/>
      <c r="K45" s="921"/>
      <c r="L45" s="848"/>
      <c r="M45" s="848"/>
      <c r="N45" s="848"/>
      <c r="O45" s="848"/>
      <c r="P45" s="848"/>
      <c r="Q45" s="924"/>
      <c r="R45" s="848"/>
      <c r="S45" s="842"/>
      <c r="T45" s="841"/>
      <c r="U45" s="841"/>
      <c r="V45" s="841"/>
      <c r="W45" s="841"/>
      <c r="X45" s="841"/>
      <c r="Y45" s="841"/>
      <c r="Z45" s="841"/>
    </row>
    <row r="46" spans="1:26" ht="15.75" customHeight="1" x14ac:dyDescent="0.2">
      <c r="A46" s="840"/>
      <c r="B46" s="921" t="s">
        <v>357</v>
      </c>
      <c r="C46" s="848"/>
      <c r="D46" s="848"/>
      <c r="E46" s="848"/>
      <c r="F46" s="921"/>
      <c r="G46" s="848"/>
      <c r="H46" s="848"/>
      <c r="I46" s="922"/>
      <c r="J46" s="925"/>
      <c r="K46" s="921"/>
      <c r="L46" s="848"/>
      <c r="M46" s="848"/>
      <c r="N46" s="848"/>
      <c r="O46" s="848"/>
      <c r="P46" s="848"/>
      <c r="Q46" s="924"/>
      <c r="R46" s="848"/>
      <c r="S46" s="842"/>
      <c r="T46" s="841"/>
      <c r="U46" s="841"/>
      <c r="V46" s="841"/>
      <c r="W46" s="841"/>
      <c r="X46" s="841"/>
      <c r="Y46" s="841"/>
      <c r="Z46" s="841"/>
    </row>
    <row r="47" spans="1:26" ht="28.5" customHeight="1" x14ac:dyDescent="0.2">
      <c r="A47" s="840"/>
      <c r="B47" s="841"/>
      <c r="C47" s="841"/>
      <c r="D47" s="841"/>
      <c r="E47" s="841"/>
      <c r="F47" s="841"/>
      <c r="G47" s="841"/>
      <c r="H47" s="841"/>
      <c r="I47" s="841"/>
      <c r="J47" s="842"/>
      <c r="K47" s="841"/>
      <c r="L47" s="841"/>
      <c r="M47" s="841"/>
      <c r="N47" s="926" t="s">
        <v>358</v>
      </c>
      <c r="O47" s="927"/>
      <c r="P47" s="928"/>
      <c r="Q47" s="929">
        <f>SUM(Q28:R44)</f>
        <v>0</v>
      </c>
      <c r="R47" s="928"/>
      <c r="S47" s="930"/>
      <c r="T47" s="841"/>
      <c r="U47" s="841"/>
      <c r="V47" s="841"/>
      <c r="W47" s="841"/>
      <c r="X47" s="841"/>
      <c r="Y47" s="841"/>
      <c r="Z47" s="841"/>
    </row>
    <row r="48" spans="1:26" ht="28.5" customHeight="1" x14ac:dyDescent="0.2">
      <c r="A48" s="840"/>
      <c r="B48" s="841"/>
      <c r="C48" s="841"/>
      <c r="D48" s="841"/>
      <c r="E48" s="841"/>
      <c r="F48" s="841"/>
      <c r="G48" s="841"/>
      <c r="H48" s="841"/>
      <c r="I48" s="841"/>
      <c r="J48" s="842"/>
      <c r="K48" s="841"/>
      <c r="L48" s="841"/>
      <c r="M48" s="841"/>
      <c r="N48" s="926" t="s">
        <v>359</v>
      </c>
      <c r="O48" s="927"/>
      <c r="P48" s="928"/>
      <c r="Q48" s="929">
        <f>Q47-Q25</f>
        <v>0</v>
      </c>
      <c r="R48" s="928"/>
      <c r="S48" s="931"/>
      <c r="T48" s="841"/>
      <c r="U48" s="841"/>
      <c r="V48" s="841"/>
      <c r="W48" s="841"/>
      <c r="X48" s="841"/>
      <c r="Y48" s="841"/>
      <c r="Z48" s="841"/>
    </row>
    <row r="49" spans="1:26" ht="15.75" customHeight="1" x14ac:dyDescent="0.2">
      <c r="A49" s="840"/>
      <c r="B49" s="841"/>
      <c r="C49" s="841"/>
      <c r="D49" s="841"/>
      <c r="E49" s="841"/>
      <c r="F49" s="841"/>
      <c r="G49" s="841"/>
      <c r="H49" s="841"/>
      <c r="I49" s="841"/>
      <c r="J49" s="842"/>
      <c r="K49" s="841"/>
      <c r="L49" s="841"/>
      <c r="M49" s="841"/>
      <c r="N49" s="841"/>
      <c r="O49" s="841"/>
      <c r="P49" s="841"/>
      <c r="Q49" s="841"/>
      <c r="R49" s="841"/>
      <c r="S49" s="841"/>
      <c r="T49" s="841"/>
      <c r="U49" s="841"/>
      <c r="V49" s="841"/>
      <c r="W49" s="841"/>
      <c r="X49" s="841"/>
      <c r="Y49" s="841"/>
      <c r="Z49" s="841"/>
    </row>
    <row r="50" spans="1:26" ht="15.75" customHeight="1" x14ac:dyDescent="0.2">
      <c r="A50" s="840"/>
      <c r="B50" s="841"/>
      <c r="C50" s="841"/>
      <c r="D50" s="841"/>
      <c r="E50" s="841"/>
      <c r="F50" s="841"/>
      <c r="G50" s="841"/>
      <c r="H50" s="841"/>
      <c r="I50" s="841"/>
      <c r="J50" s="842"/>
      <c r="K50" s="841"/>
      <c r="L50" s="841"/>
      <c r="M50" s="841"/>
      <c r="N50" s="841"/>
      <c r="O50" s="841"/>
      <c r="P50" s="841"/>
      <c r="Q50" s="841"/>
      <c r="R50" s="841"/>
      <c r="S50" s="841"/>
      <c r="T50" s="841"/>
      <c r="U50" s="841"/>
      <c r="V50" s="841"/>
      <c r="W50" s="841"/>
      <c r="X50" s="841"/>
      <c r="Y50" s="841"/>
      <c r="Z50" s="841"/>
    </row>
    <row r="51" spans="1:26" ht="15.75" customHeight="1" x14ac:dyDescent="0.2">
      <c r="A51" s="840"/>
      <c r="B51" s="841"/>
      <c r="C51" s="841"/>
      <c r="D51" s="841"/>
      <c r="E51" s="841"/>
      <c r="F51" s="841"/>
      <c r="G51" s="841"/>
      <c r="H51" s="841"/>
      <c r="I51" s="841"/>
      <c r="J51" s="842"/>
      <c r="K51" s="841"/>
      <c r="L51" s="841"/>
      <c r="M51" s="841"/>
      <c r="N51" s="841"/>
      <c r="O51" s="841"/>
      <c r="P51" s="841"/>
      <c r="Q51" s="841"/>
      <c r="R51" s="841"/>
      <c r="S51" s="841"/>
      <c r="T51" s="841"/>
      <c r="U51" s="841"/>
      <c r="V51" s="841"/>
      <c r="W51" s="841"/>
      <c r="X51" s="841"/>
      <c r="Y51" s="841"/>
      <c r="Z51" s="841"/>
    </row>
    <row r="52" spans="1:26" ht="15.75" customHeight="1" x14ac:dyDescent="0.2">
      <c r="A52" s="840"/>
      <c r="B52" s="841"/>
      <c r="C52" s="841"/>
      <c r="D52" s="841"/>
      <c r="E52" s="841"/>
      <c r="F52" s="841"/>
      <c r="G52" s="841"/>
      <c r="H52" s="841"/>
      <c r="I52" s="841"/>
      <c r="J52" s="842"/>
      <c r="K52" s="841"/>
      <c r="L52" s="841"/>
      <c r="M52" s="841"/>
      <c r="N52" s="841"/>
      <c r="O52" s="841"/>
      <c r="P52" s="841"/>
      <c r="Q52" s="841"/>
      <c r="R52" s="841"/>
      <c r="S52" s="841"/>
      <c r="T52" s="841"/>
      <c r="U52" s="841"/>
      <c r="V52" s="841"/>
      <c r="W52" s="841"/>
      <c r="X52" s="841"/>
      <c r="Y52" s="841"/>
      <c r="Z52" s="841"/>
    </row>
    <row r="53" spans="1:26" ht="15.75" customHeight="1" x14ac:dyDescent="0.2">
      <c r="A53" s="840"/>
      <c r="B53" s="841"/>
      <c r="C53" s="841"/>
      <c r="D53" s="841"/>
      <c r="E53" s="841"/>
      <c r="F53" s="841"/>
      <c r="G53" s="841"/>
      <c r="H53" s="841"/>
      <c r="I53" s="841"/>
      <c r="J53" s="842"/>
      <c r="K53" s="841"/>
      <c r="L53" s="841"/>
      <c r="M53" s="841"/>
      <c r="N53" s="841"/>
      <c r="O53" s="841"/>
      <c r="P53" s="841"/>
      <c r="Q53" s="841"/>
      <c r="R53" s="841"/>
      <c r="S53" s="841"/>
      <c r="T53" s="841"/>
      <c r="U53" s="841"/>
      <c r="V53" s="841"/>
      <c r="W53" s="841"/>
      <c r="X53" s="841"/>
      <c r="Y53" s="841"/>
      <c r="Z53" s="841"/>
    </row>
    <row r="54" spans="1:26" ht="15.75" customHeight="1" x14ac:dyDescent="0.2">
      <c r="A54" s="840"/>
      <c r="B54" s="841"/>
      <c r="C54" s="841"/>
      <c r="D54" s="841"/>
      <c r="E54" s="841"/>
      <c r="F54" s="841"/>
      <c r="G54" s="841"/>
      <c r="H54" s="841"/>
      <c r="I54" s="841"/>
      <c r="J54" s="842"/>
      <c r="K54" s="841"/>
      <c r="L54" s="841"/>
      <c r="M54" s="841"/>
      <c r="N54" s="841"/>
      <c r="O54" s="841"/>
      <c r="P54" s="841"/>
      <c r="Q54" s="841"/>
      <c r="R54" s="841"/>
      <c r="S54" s="841"/>
      <c r="T54" s="841"/>
      <c r="U54" s="841"/>
      <c r="V54" s="841"/>
      <c r="W54" s="841"/>
      <c r="X54" s="841"/>
      <c r="Y54" s="841"/>
      <c r="Z54" s="841"/>
    </row>
    <row r="55" spans="1:26" ht="15.75" customHeight="1" x14ac:dyDescent="0.2">
      <c r="A55" s="840"/>
      <c r="B55" s="841"/>
      <c r="C55" s="841"/>
      <c r="D55" s="841"/>
      <c r="E55" s="841"/>
      <c r="F55" s="841"/>
      <c r="G55" s="841"/>
      <c r="H55" s="841"/>
      <c r="I55" s="841"/>
      <c r="J55" s="842"/>
      <c r="K55" s="841"/>
      <c r="L55" s="841"/>
      <c r="M55" s="841"/>
      <c r="N55" s="841"/>
      <c r="O55" s="841"/>
      <c r="P55" s="841"/>
      <c r="Q55" s="841"/>
      <c r="R55" s="841"/>
      <c r="S55" s="841"/>
      <c r="T55" s="841"/>
      <c r="U55" s="841"/>
      <c r="V55" s="841"/>
      <c r="W55" s="841"/>
      <c r="X55" s="841"/>
      <c r="Y55" s="841"/>
      <c r="Z55" s="841"/>
    </row>
    <row r="56" spans="1:26" ht="15.75" customHeight="1" x14ac:dyDescent="0.2">
      <c r="A56" s="840"/>
      <c r="B56" s="841"/>
      <c r="C56" s="841"/>
      <c r="D56" s="841"/>
      <c r="E56" s="841"/>
      <c r="F56" s="841"/>
      <c r="G56" s="841"/>
      <c r="H56" s="841"/>
      <c r="I56" s="841"/>
      <c r="J56" s="842"/>
      <c r="K56" s="841"/>
      <c r="L56" s="841"/>
      <c r="M56" s="841"/>
      <c r="N56" s="841"/>
      <c r="O56" s="841"/>
      <c r="P56" s="841"/>
      <c r="Q56" s="841"/>
      <c r="R56" s="841"/>
      <c r="S56" s="841"/>
      <c r="T56" s="841"/>
      <c r="U56" s="841"/>
      <c r="V56" s="841"/>
      <c r="W56" s="841"/>
      <c r="X56" s="841"/>
      <c r="Y56" s="841"/>
      <c r="Z56" s="841"/>
    </row>
    <row r="57" spans="1:26" ht="15.75" customHeight="1" x14ac:dyDescent="0.2">
      <c r="A57" s="840"/>
      <c r="B57" s="841"/>
      <c r="C57" s="841"/>
      <c r="D57" s="841"/>
      <c r="E57" s="841"/>
      <c r="F57" s="841"/>
      <c r="G57" s="841"/>
      <c r="H57" s="841"/>
      <c r="I57" s="841"/>
      <c r="J57" s="842"/>
      <c r="K57" s="841"/>
      <c r="L57" s="841"/>
      <c r="M57" s="841"/>
      <c r="N57" s="841"/>
      <c r="O57" s="841"/>
      <c r="P57" s="841"/>
      <c r="Q57" s="841"/>
      <c r="R57" s="841"/>
      <c r="S57" s="841"/>
      <c r="T57" s="841"/>
      <c r="U57" s="841"/>
      <c r="V57" s="841"/>
      <c r="W57" s="841"/>
      <c r="X57" s="841"/>
      <c r="Y57" s="841"/>
      <c r="Z57" s="841"/>
    </row>
    <row r="58" spans="1:26" ht="15.75" customHeight="1" x14ac:dyDescent="0.2">
      <c r="A58" s="840"/>
      <c r="B58" s="841"/>
      <c r="C58" s="841"/>
      <c r="D58" s="841"/>
      <c r="E58" s="841"/>
      <c r="F58" s="841"/>
      <c r="G58" s="841"/>
      <c r="H58" s="841"/>
      <c r="I58" s="841"/>
      <c r="J58" s="842"/>
      <c r="K58" s="841"/>
      <c r="L58" s="841"/>
      <c r="M58" s="841"/>
      <c r="N58" s="841"/>
      <c r="O58" s="841"/>
      <c r="P58" s="841"/>
      <c r="Q58" s="841"/>
      <c r="R58" s="841"/>
      <c r="S58" s="841"/>
      <c r="T58" s="841"/>
      <c r="U58" s="841"/>
      <c r="V58" s="841"/>
      <c r="W58" s="841"/>
      <c r="X58" s="841"/>
      <c r="Y58" s="841"/>
      <c r="Z58" s="841"/>
    </row>
    <row r="59" spans="1:26" ht="15.75" customHeight="1" x14ac:dyDescent="0.2">
      <c r="A59" s="840"/>
      <c r="B59" s="841"/>
      <c r="C59" s="841"/>
      <c r="D59" s="841"/>
      <c r="E59" s="841"/>
      <c r="F59" s="841"/>
      <c r="G59" s="841"/>
      <c r="H59" s="841"/>
      <c r="I59" s="841"/>
      <c r="J59" s="842"/>
      <c r="K59" s="841"/>
      <c r="L59" s="841"/>
      <c r="M59" s="841"/>
      <c r="N59" s="841"/>
      <c r="O59" s="841"/>
      <c r="P59" s="841"/>
      <c r="Q59" s="841"/>
      <c r="R59" s="841"/>
      <c r="S59" s="841"/>
      <c r="T59" s="841"/>
      <c r="U59" s="841"/>
      <c r="V59" s="841"/>
      <c r="W59" s="841"/>
      <c r="X59" s="841"/>
      <c r="Y59" s="841"/>
      <c r="Z59" s="841"/>
    </row>
    <row r="60" spans="1:26" ht="15.75" customHeight="1" x14ac:dyDescent="0.2">
      <c r="A60" s="840"/>
      <c r="B60" s="841"/>
      <c r="C60" s="841"/>
      <c r="D60" s="841"/>
      <c r="E60" s="841"/>
      <c r="F60" s="841"/>
      <c r="G60" s="841"/>
      <c r="H60" s="841"/>
      <c r="I60" s="841"/>
      <c r="J60" s="842"/>
      <c r="K60" s="841"/>
      <c r="L60" s="841"/>
      <c r="M60" s="841"/>
      <c r="N60" s="841"/>
      <c r="O60" s="841"/>
      <c r="P60" s="841"/>
      <c r="Q60" s="841"/>
      <c r="R60" s="841"/>
      <c r="S60" s="841"/>
      <c r="T60" s="841"/>
      <c r="U60" s="841"/>
      <c r="V60" s="841"/>
      <c r="W60" s="841"/>
      <c r="X60" s="841"/>
      <c r="Y60" s="841"/>
      <c r="Z60" s="841"/>
    </row>
    <row r="61" spans="1:26" ht="15.75" customHeight="1" x14ac:dyDescent="0.2">
      <c r="A61" s="840"/>
      <c r="B61" s="841"/>
      <c r="C61" s="841"/>
      <c r="D61" s="841"/>
      <c r="E61" s="841"/>
      <c r="F61" s="841"/>
      <c r="G61" s="841"/>
      <c r="H61" s="841"/>
      <c r="I61" s="841"/>
      <c r="J61" s="842"/>
      <c r="K61" s="841"/>
      <c r="L61" s="841"/>
      <c r="M61" s="841"/>
      <c r="N61" s="841"/>
      <c r="O61" s="841"/>
      <c r="P61" s="841"/>
      <c r="Q61" s="841"/>
      <c r="R61" s="841"/>
      <c r="S61" s="841"/>
      <c r="T61" s="841"/>
      <c r="U61" s="841"/>
      <c r="V61" s="841"/>
      <c r="W61" s="841"/>
      <c r="X61" s="841"/>
      <c r="Y61" s="841"/>
      <c r="Z61" s="841"/>
    </row>
    <row r="62" spans="1:26" ht="15.75" customHeight="1" x14ac:dyDescent="0.2">
      <c r="A62" s="840"/>
      <c r="B62" s="841"/>
      <c r="C62" s="841"/>
      <c r="D62" s="841"/>
      <c r="E62" s="841"/>
      <c r="F62" s="841"/>
      <c r="G62" s="841"/>
      <c r="H62" s="841"/>
      <c r="I62" s="841"/>
      <c r="J62" s="842"/>
      <c r="K62" s="841"/>
      <c r="L62" s="841"/>
      <c r="M62" s="841"/>
      <c r="N62" s="841"/>
      <c r="O62" s="841"/>
      <c r="P62" s="841"/>
      <c r="Q62" s="841"/>
      <c r="R62" s="841"/>
      <c r="S62" s="841"/>
      <c r="T62" s="841"/>
      <c r="U62" s="841"/>
      <c r="V62" s="841"/>
      <c r="W62" s="841"/>
      <c r="X62" s="841"/>
      <c r="Y62" s="841"/>
      <c r="Z62" s="841"/>
    </row>
    <row r="63" spans="1:26" ht="15.75" customHeight="1" x14ac:dyDescent="0.2">
      <c r="A63" s="840"/>
      <c r="B63" s="841"/>
      <c r="C63" s="841"/>
      <c r="D63" s="841"/>
      <c r="E63" s="841"/>
      <c r="F63" s="841"/>
      <c r="G63" s="841"/>
      <c r="H63" s="841"/>
      <c r="I63" s="841"/>
      <c r="J63" s="842"/>
      <c r="K63" s="841"/>
      <c r="L63" s="841"/>
      <c r="M63" s="841"/>
      <c r="N63" s="841"/>
      <c r="O63" s="841"/>
      <c r="P63" s="841"/>
      <c r="Q63" s="841"/>
      <c r="R63" s="841"/>
      <c r="S63" s="841"/>
      <c r="T63" s="841"/>
      <c r="U63" s="841"/>
      <c r="V63" s="841"/>
      <c r="W63" s="841"/>
      <c r="X63" s="841"/>
      <c r="Y63" s="841"/>
      <c r="Z63" s="841"/>
    </row>
    <row r="64" spans="1:26" ht="15.75" customHeight="1" x14ac:dyDescent="0.2">
      <c r="A64" s="840"/>
      <c r="B64" s="841"/>
      <c r="C64" s="841"/>
      <c r="D64" s="841"/>
      <c r="E64" s="841"/>
      <c r="F64" s="841"/>
      <c r="G64" s="841"/>
      <c r="H64" s="841"/>
      <c r="I64" s="841"/>
      <c r="J64" s="842"/>
      <c r="K64" s="841"/>
      <c r="L64" s="841"/>
      <c r="M64" s="841"/>
      <c r="N64" s="841"/>
      <c r="O64" s="841"/>
      <c r="P64" s="841"/>
      <c r="Q64" s="841"/>
      <c r="R64" s="841"/>
      <c r="S64" s="841"/>
      <c r="T64" s="841"/>
      <c r="U64" s="841"/>
      <c r="V64" s="841"/>
      <c r="W64" s="841"/>
      <c r="X64" s="841"/>
      <c r="Y64" s="841"/>
      <c r="Z64" s="841"/>
    </row>
    <row r="65" spans="1:26" ht="15.75" customHeight="1" x14ac:dyDescent="0.2">
      <c r="A65" s="840"/>
      <c r="B65" s="841"/>
      <c r="C65" s="841"/>
      <c r="D65" s="841"/>
      <c r="E65" s="841"/>
      <c r="F65" s="841"/>
      <c r="G65" s="841"/>
      <c r="H65" s="841"/>
      <c r="I65" s="841"/>
      <c r="J65" s="842"/>
      <c r="K65" s="841"/>
      <c r="L65" s="841"/>
      <c r="M65" s="841"/>
      <c r="N65" s="841"/>
      <c r="O65" s="841"/>
      <c r="P65" s="841"/>
      <c r="Q65" s="841"/>
      <c r="R65" s="841"/>
      <c r="S65" s="841"/>
      <c r="T65" s="841"/>
      <c r="U65" s="841"/>
      <c r="V65" s="841"/>
      <c r="W65" s="841"/>
      <c r="X65" s="841"/>
      <c r="Y65" s="841"/>
      <c r="Z65" s="841"/>
    </row>
    <row r="66" spans="1:26" ht="15.75" customHeight="1" x14ac:dyDescent="0.2">
      <c r="A66" s="840"/>
      <c r="B66" s="841"/>
      <c r="C66" s="841"/>
      <c r="D66" s="841"/>
      <c r="E66" s="841"/>
      <c r="F66" s="841"/>
      <c r="G66" s="841"/>
      <c r="H66" s="841"/>
      <c r="I66" s="841"/>
      <c r="J66" s="842"/>
      <c r="K66" s="841"/>
      <c r="L66" s="841"/>
      <c r="M66" s="841"/>
      <c r="N66" s="841"/>
      <c r="O66" s="841"/>
      <c r="P66" s="841"/>
      <c r="Q66" s="841"/>
      <c r="R66" s="841"/>
      <c r="S66" s="841"/>
      <c r="T66" s="841"/>
      <c r="U66" s="841"/>
      <c r="V66" s="841"/>
      <c r="W66" s="841"/>
      <c r="X66" s="841"/>
      <c r="Y66" s="841"/>
      <c r="Z66" s="841"/>
    </row>
    <row r="67" spans="1:26" ht="15.75" customHeight="1" x14ac:dyDescent="0.2">
      <c r="A67" s="840"/>
      <c r="B67" s="841"/>
      <c r="C67" s="841"/>
      <c r="D67" s="841"/>
      <c r="E67" s="841"/>
      <c r="F67" s="841"/>
      <c r="G67" s="841"/>
      <c r="H67" s="841"/>
      <c r="I67" s="841"/>
      <c r="J67" s="842"/>
      <c r="K67" s="841"/>
      <c r="L67" s="841"/>
      <c r="M67" s="841"/>
      <c r="N67" s="841"/>
      <c r="O67" s="841"/>
      <c r="P67" s="841"/>
      <c r="Q67" s="841"/>
      <c r="R67" s="841"/>
      <c r="S67" s="841"/>
      <c r="T67" s="841"/>
      <c r="U67" s="841"/>
      <c r="V67" s="841"/>
      <c r="W67" s="841"/>
      <c r="X67" s="841"/>
      <c r="Y67" s="841"/>
      <c r="Z67" s="841"/>
    </row>
    <row r="68" spans="1:26" ht="15.75" customHeight="1" x14ac:dyDescent="0.2">
      <c r="A68" s="840"/>
      <c r="B68" s="841"/>
      <c r="C68" s="841"/>
      <c r="D68" s="841"/>
      <c r="E68" s="841"/>
      <c r="F68" s="841"/>
      <c r="G68" s="841"/>
      <c r="H68" s="841"/>
      <c r="I68" s="841"/>
      <c r="J68" s="842"/>
      <c r="K68" s="841"/>
      <c r="L68" s="841"/>
      <c r="M68" s="841"/>
      <c r="N68" s="841"/>
      <c r="O68" s="841"/>
      <c r="P68" s="841"/>
      <c r="Q68" s="841"/>
      <c r="R68" s="841"/>
      <c r="S68" s="841"/>
      <c r="T68" s="841"/>
      <c r="U68" s="841"/>
      <c r="V68" s="841"/>
      <c r="W68" s="841"/>
      <c r="X68" s="841"/>
      <c r="Y68" s="841"/>
      <c r="Z68" s="841"/>
    </row>
    <row r="69" spans="1:26" ht="15.75" customHeight="1" x14ac:dyDescent="0.2">
      <c r="A69" s="840"/>
      <c r="B69" s="841"/>
      <c r="C69" s="841"/>
      <c r="D69" s="841"/>
      <c r="E69" s="841"/>
      <c r="F69" s="841"/>
      <c r="G69" s="841"/>
      <c r="H69" s="841"/>
      <c r="I69" s="841"/>
      <c r="J69" s="842"/>
      <c r="K69" s="841"/>
      <c r="L69" s="841"/>
      <c r="M69" s="841"/>
      <c r="N69" s="841"/>
      <c r="O69" s="841"/>
      <c r="P69" s="841"/>
      <c r="Q69" s="841"/>
      <c r="R69" s="841"/>
      <c r="S69" s="841"/>
      <c r="T69" s="841"/>
      <c r="U69" s="841"/>
      <c r="V69" s="841"/>
      <c r="W69" s="841"/>
      <c r="X69" s="841"/>
      <c r="Y69" s="841"/>
      <c r="Z69" s="841"/>
    </row>
    <row r="70" spans="1:26" ht="15.75" customHeight="1" x14ac:dyDescent="0.2">
      <c r="A70" s="840"/>
      <c r="B70" s="841"/>
      <c r="C70" s="841"/>
      <c r="D70" s="841"/>
      <c r="E70" s="841"/>
      <c r="F70" s="841"/>
      <c r="G70" s="841"/>
      <c r="H70" s="841"/>
      <c r="I70" s="841"/>
      <c r="J70" s="842"/>
      <c r="K70" s="841"/>
      <c r="L70" s="841"/>
      <c r="M70" s="841"/>
      <c r="N70" s="841"/>
      <c r="O70" s="841"/>
      <c r="P70" s="841"/>
      <c r="Q70" s="841"/>
      <c r="R70" s="841"/>
      <c r="S70" s="841"/>
      <c r="T70" s="841"/>
      <c r="U70" s="841"/>
      <c r="V70" s="841"/>
      <c r="W70" s="841"/>
      <c r="X70" s="841"/>
      <c r="Y70" s="841"/>
      <c r="Z70" s="841"/>
    </row>
    <row r="71" spans="1:26" ht="15.75" customHeight="1" x14ac:dyDescent="0.2">
      <c r="A71" s="840"/>
      <c r="B71" s="841"/>
      <c r="C71" s="841"/>
      <c r="D71" s="841"/>
      <c r="E71" s="841"/>
      <c r="F71" s="841"/>
      <c r="G71" s="841"/>
      <c r="H71" s="841"/>
      <c r="I71" s="841"/>
      <c r="J71" s="842"/>
      <c r="K71" s="841"/>
      <c r="L71" s="841"/>
      <c r="M71" s="841"/>
      <c r="N71" s="841"/>
      <c r="O71" s="841"/>
      <c r="P71" s="841"/>
      <c r="Q71" s="841"/>
      <c r="R71" s="841"/>
      <c r="S71" s="841"/>
      <c r="T71" s="841"/>
      <c r="U71" s="841"/>
      <c r="V71" s="841"/>
      <c r="W71" s="841"/>
      <c r="X71" s="841"/>
      <c r="Y71" s="841"/>
      <c r="Z71" s="841"/>
    </row>
    <row r="72" spans="1:26" ht="15.75" customHeight="1" x14ac:dyDescent="0.2">
      <c r="A72" s="840"/>
      <c r="B72" s="841"/>
      <c r="C72" s="841"/>
      <c r="D72" s="841"/>
      <c r="E72" s="841"/>
      <c r="F72" s="841"/>
      <c r="G72" s="841"/>
      <c r="H72" s="841"/>
      <c r="I72" s="841"/>
      <c r="J72" s="842"/>
      <c r="K72" s="841"/>
      <c r="L72" s="841"/>
      <c r="M72" s="841"/>
      <c r="N72" s="841"/>
      <c r="O72" s="841"/>
      <c r="P72" s="841"/>
      <c r="Q72" s="841"/>
      <c r="R72" s="841"/>
      <c r="S72" s="841"/>
      <c r="T72" s="841"/>
      <c r="U72" s="841"/>
      <c r="V72" s="841"/>
      <c r="W72" s="841"/>
      <c r="X72" s="841"/>
      <c r="Y72" s="841"/>
      <c r="Z72" s="841"/>
    </row>
    <row r="73" spans="1:26" ht="15.75" customHeight="1" x14ac:dyDescent="0.2">
      <c r="A73" s="840"/>
      <c r="B73" s="841"/>
      <c r="C73" s="841"/>
      <c r="D73" s="841"/>
      <c r="E73" s="841"/>
      <c r="F73" s="841"/>
      <c r="G73" s="841"/>
      <c r="H73" s="841"/>
      <c r="I73" s="841"/>
      <c r="J73" s="842"/>
      <c r="K73" s="841"/>
      <c r="L73" s="841"/>
      <c r="M73" s="841"/>
      <c r="N73" s="841"/>
      <c r="O73" s="841"/>
      <c r="P73" s="841"/>
      <c r="Q73" s="841"/>
      <c r="R73" s="841"/>
      <c r="S73" s="841"/>
      <c r="T73" s="841"/>
      <c r="U73" s="841"/>
      <c r="V73" s="841"/>
      <c r="W73" s="841"/>
      <c r="X73" s="841"/>
      <c r="Y73" s="841"/>
      <c r="Z73" s="841"/>
    </row>
    <row r="74" spans="1:26" ht="15.75" customHeight="1" x14ac:dyDescent="0.2">
      <c r="A74" s="840"/>
      <c r="B74" s="841"/>
      <c r="C74" s="841"/>
      <c r="D74" s="841"/>
      <c r="E74" s="841"/>
      <c r="F74" s="841"/>
      <c r="G74" s="841"/>
      <c r="H74" s="841"/>
      <c r="I74" s="841"/>
      <c r="J74" s="842"/>
      <c r="K74" s="841"/>
      <c r="L74" s="841"/>
      <c r="M74" s="841"/>
      <c r="N74" s="841"/>
      <c r="O74" s="841"/>
      <c r="P74" s="841"/>
      <c r="Q74" s="841"/>
      <c r="R74" s="841"/>
      <c r="S74" s="841"/>
      <c r="T74" s="841"/>
      <c r="U74" s="841"/>
      <c r="V74" s="841"/>
      <c r="W74" s="841"/>
      <c r="X74" s="841"/>
      <c r="Y74" s="841"/>
      <c r="Z74" s="841"/>
    </row>
    <row r="75" spans="1:26" ht="15.75" customHeight="1" x14ac:dyDescent="0.2">
      <c r="A75" s="840"/>
      <c r="B75" s="841"/>
      <c r="C75" s="841"/>
      <c r="D75" s="841"/>
      <c r="E75" s="841"/>
      <c r="F75" s="841"/>
      <c r="G75" s="841"/>
      <c r="H75" s="841"/>
      <c r="I75" s="841"/>
      <c r="J75" s="842"/>
      <c r="K75" s="841"/>
      <c r="L75" s="841"/>
      <c r="M75" s="841"/>
      <c r="N75" s="841"/>
      <c r="O75" s="841"/>
      <c r="P75" s="841"/>
      <c r="Q75" s="841"/>
      <c r="R75" s="841"/>
      <c r="S75" s="841"/>
      <c r="T75" s="841"/>
      <c r="U75" s="841"/>
      <c r="V75" s="841"/>
      <c r="W75" s="841"/>
      <c r="X75" s="841"/>
      <c r="Y75" s="841"/>
      <c r="Z75" s="841"/>
    </row>
    <row r="76" spans="1:26" ht="15.75" customHeight="1" x14ac:dyDescent="0.2">
      <c r="A76" s="840"/>
      <c r="B76" s="841"/>
      <c r="C76" s="841"/>
      <c r="D76" s="841"/>
      <c r="E76" s="841"/>
      <c r="F76" s="841"/>
      <c r="G76" s="841"/>
      <c r="H76" s="841"/>
      <c r="I76" s="841"/>
      <c r="J76" s="842"/>
      <c r="K76" s="841"/>
      <c r="L76" s="841"/>
      <c r="M76" s="841"/>
      <c r="N76" s="841"/>
      <c r="O76" s="841"/>
      <c r="P76" s="841"/>
      <c r="Q76" s="841"/>
      <c r="R76" s="841"/>
      <c r="S76" s="841"/>
      <c r="T76" s="841"/>
      <c r="U76" s="841"/>
      <c r="V76" s="841"/>
      <c r="W76" s="841"/>
      <c r="X76" s="841"/>
      <c r="Y76" s="841"/>
      <c r="Z76" s="841"/>
    </row>
    <row r="77" spans="1:26" ht="15.75" customHeight="1" x14ac:dyDescent="0.2">
      <c r="A77" s="840"/>
      <c r="B77" s="841"/>
      <c r="C77" s="841"/>
      <c r="D77" s="841"/>
      <c r="E77" s="841"/>
      <c r="F77" s="841"/>
      <c r="G77" s="841"/>
      <c r="H77" s="841"/>
      <c r="I77" s="841"/>
      <c r="J77" s="842"/>
      <c r="K77" s="841"/>
      <c r="L77" s="841"/>
      <c r="M77" s="841"/>
      <c r="N77" s="841"/>
      <c r="O77" s="841"/>
      <c r="P77" s="841"/>
      <c r="Q77" s="841"/>
      <c r="R77" s="841"/>
      <c r="S77" s="841"/>
      <c r="T77" s="841"/>
      <c r="U77" s="841"/>
      <c r="V77" s="841"/>
      <c r="W77" s="841"/>
      <c r="X77" s="841"/>
      <c r="Y77" s="841"/>
      <c r="Z77" s="841"/>
    </row>
    <row r="78" spans="1:26" ht="15.75" customHeight="1" x14ac:dyDescent="0.2">
      <c r="A78" s="840"/>
      <c r="B78" s="841"/>
      <c r="C78" s="841"/>
      <c r="D78" s="841"/>
      <c r="E78" s="841"/>
      <c r="F78" s="841"/>
      <c r="G78" s="841"/>
      <c r="H78" s="841"/>
      <c r="I78" s="841"/>
      <c r="J78" s="842"/>
      <c r="K78" s="841"/>
      <c r="L78" s="841"/>
      <c r="M78" s="841"/>
      <c r="N78" s="841"/>
      <c r="O78" s="841"/>
      <c r="P78" s="841"/>
      <c r="Q78" s="841"/>
      <c r="R78" s="841"/>
      <c r="S78" s="841"/>
      <c r="T78" s="841"/>
      <c r="U78" s="841"/>
      <c r="V78" s="841"/>
      <c r="W78" s="841"/>
      <c r="X78" s="841"/>
      <c r="Y78" s="841"/>
      <c r="Z78" s="841"/>
    </row>
    <row r="79" spans="1:26" ht="15.75" customHeight="1" x14ac:dyDescent="0.2">
      <c r="A79" s="840"/>
      <c r="B79" s="841"/>
      <c r="C79" s="841"/>
      <c r="D79" s="841"/>
      <c r="E79" s="841"/>
      <c r="F79" s="841"/>
      <c r="G79" s="841"/>
      <c r="H79" s="841"/>
      <c r="I79" s="841"/>
      <c r="J79" s="842"/>
      <c r="K79" s="841"/>
      <c r="L79" s="841"/>
      <c r="M79" s="841"/>
      <c r="N79" s="841"/>
      <c r="O79" s="841"/>
      <c r="P79" s="841"/>
      <c r="Q79" s="841"/>
      <c r="R79" s="841"/>
      <c r="S79" s="841"/>
      <c r="T79" s="841"/>
      <c r="U79" s="841"/>
      <c r="V79" s="841"/>
      <c r="W79" s="841"/>
      <c r="X79" s="841"/>
      <c r="Y79" s="841"/>
      <c r="Z79" s="841"/>
    </row>
    <row r="80" spans="1:26" ht="15.75" customHeight="1" x14ac:dyDescent="0.2">
      <c r="A80" s="840"/>
      <c r="B80" s="841"/>
      <c r="C80" s="841"/>
      <c r="D80" s="841"/>
      <c r="E80" s="841"/>
      <c r="F80" s="841"/>
      <c r="G80" s="841"/>
      <c r="H80" s="841"/>
      <c r="I80" s="841"/>
      <c r="J80" s="842"/>
      <c r="K80" s="841"/>
      <c r="L80" s="841"/>
      <c r="M80" s="841"/>
      <c r="N80" s="841"/>
      <c r="O80" s="841"/>
      <c r="P80" s="841"/>
      <c r="Q80" s="841"/>
      <c r="R80" s="841"/>
      <c r="S80" s="841"/>
      <c r="T80" s="841"/>
      <c r="U80" s="841"/>
      <c r="V80" s="841"/>
      <c r="W80" s="841"/>
      <c r="X80" s="841"/>
      <c r="Y80" s="841"/>
      <c r="Z80" s="841"/>
    </row>
    <row r="81" spans="1:26" ht="15.75" customHeight="1" x14ac:dyDescent="0.2">
      <c r="A81" s="840"/>
      <c r="B81" s="841"/>
      <c r="C81" s="841"/>
      <c r="D81" s="841"/>
      <c r="E81" s="841"/>
      <c r="F81" s="841"/>
      <c r="G81" s="841"/>
      <c r="H81" s="841"/>
      <c r="I81" s="841"/>
      <c r="J81" s="842"/>
      <c r="K81" s="841"/>
      <c r="L81" s="841"/>
      <c r="M81" s="841"/>
      <c r="N81" s="841"/>
      <c r="O81" s="841"/>
      <c r="P81" s="841"/>
      <c r="Q81" s="841"/>
      <c r="R81" s="841"/>
      <c r="S81" s="841"/>
      <c r="T81" s="841"/>
      <c r="U81" s="841"/>
      <c r="V81" s="841"/>
      <c r="W81" s="841"/>
      <c r="X81" s="841"/>
      <c r="Y81" s="841"/>
      <c r="Z81" s="841"/>
    </row>
    <row r="82" spans="1:26" ht="15.75" customHeight="1" x14ac:dyDescent="0.2">
      <c r="A82" s="840"/>
      <c r="B82" s="841"/>
      <c r="C82" s="841"/>
      <c r="D82" s="841"/>
      <c r="E82" s="841"/>
      <c r="F82" s="841"/>
      <c r="G82" s="841"/>
      <c r="H82" s="841"/>
      <c r="I82" s="841"/>
      <c r="J82" s="842"/>
      <c r="K82" s="841"/>
      <c r="L82" s="841"/>
      <c r="M82" s="841"/>
      <c r="N82" s="841"/>
      <c r="O82" s="841"/>
      <c r="P82" s="841"/>
      <c r="Q82" s="841"/>
      <c r="R82" s="841"/>
      <c r="S82" s="841"/>
      <c r="T82" s="841"/>
      <c r="U82" s="841"/>
      <c r="V82" s="841"/>
      <c r="W82" s="841"/>
      <c r="X82" s="841"/>
      <c r="Y82" s="841"/>
      <c r="Z82" s="841"/>
    </row>
    <row r="83" spans="1:26" ht="15.75" customHeight="1" x14ac:dyDescent="0.2">
      <c r="A83" s="840"/>
      <c r="B83" s="841"/>
      <c r="C83" s="841"/>
      <c r="D83" s="841"/>
      <c r="E83" s="841"/>
      <c r="F83" s="841"/>
      <c r="G83" s="841"/>
      <c r="H83" s="841"/>
      <c r="I83" s="841"/>
      <c r="J83" s="842"/>
      <c r="K83" s="841"/>
      <c r="L83" s="841"/>
      <c r="M83" s="841"/>
      <c r="N83" s="841"/>
      <c r="O83" s="841"/>
      <c r="P83" s="841"/>
      <c r="Q83" s="841"/>
      <c r="R83" s="841"/>
      <c r="S83" s="841"/>
      <c r="T83" s="841"/>
      <c r="U83" s="841"/>
      <c r="V83" s="841"/>
      <c r="W83" s="841"/>
      <c r="X83" s="841"/>
      <c r="Y83" s="841"/>
      <c r="Z83" s="841"/>
    </row>
    <row r="84" spans="1:26" ht="15.75" customHeight="1" x14ac:dyDescent="0.2">
      <c r="A84" s="840"/>
      <c r="B84" s="841"/>
      <c r="C84" s="841"/>
      <c r="D84" s="841"/>
      <c r="E84" s="841"/>
      <c r="F84" s="841"/>
      <c r="G84" s="841"/>
      <c r="H84" s="841"/>
      <c r="I84" s="841"/>
      <c r="J84" s="842"/>
      <c r="K84" s="841"/>
      <c r="L84" s="841"/>
      <c r="M84" s="841"/>
      <c r="N84" s="841"/>
      <c r="O84" s="841"/>
      <c r="P84" s="841"/>
      <c r="Q84" s="841"/>
      <c r="R84" s="841"/>
      <c r="S84" s="841"/>
      <c r="T84" s="841"/>
      <c r="U84" s="841"/>
      <c r="V84" s="841"/>
      <c r="W84" s="841"/>
      <c r="X84" s="841"/>
      <c r="Y84" s="841"/>
      <c r="Z84" s="841"/>
    </row>
    <row r="85" spans="1:26" ht="15.75" customHeight="1" x14ac:dyDescent="0.2">
      <c r="A85" s="840"/>
      <c r="B85" s="841"/>
      <c r="C85" s="841"/>
      <c r="D85" s="841"/>
      <c r="E85" s="841"/>
      <c r="F85" s="841"/>
      <c r="G85" s="841"/>
      <c r="H85" s="841"/>
      <c r="I85" s="841"/>
      <c r="J85" s="842"/>
      <c r="K85" s="841"/>
      <c r="L85" s="841"/>
      <c r="M85" s="841"/>
      <c r="N85" s="841"/>
      <c r="O85" s="841"/>
      <c r="P85" s="841"/>
      <c r="Q85" s="841"/>
      <c r="R85" s="841"/>
      <c r="S85" s="841"/>
      <c r="T85" s="841"/>
      <c r="U85" s="841"/>
      <c r="V85" s="841"/>
      <c r="W85" s="841"/>
      <c r="X85" s="841"/>
      <c r="Y85" s="841"/>
      <c r="Z85" s="841"/>
    </row>
    <row r="86" spans="1:26" ht="15.75" customHeight="1" x14ac:dyDescent="0.2">
      <c r="A86" s="840"/>
      <c r="B86" s="841"/>
      <c r="C86" s="841"/>
      <c r="D86" s="841"/>
      <c r="E86" s="841"/>
      <c r="F86" s="841"/>
      <c r="G86" s="841"/>
      <c r="H86" s="841"/>
      <c r="I86" s="841"/>
      <c r="J86" s="842"/>
      <c r="K86" s="841"/>
      <c r="L86" s="841"/>
      <c r="M86" s="841"/>
      <c r="N86" s="841"/>
      <c r="O86" s="841"/>
      <c r="P86" s="841"/>
      <c r="Q86" s="841"/>
      <c r="R86" s="841"/>
      <c r="S86" s="841"/>
      <c r="T86" s="841"/>
      <c r="U86" s="841"/>
      <c r="V86" s="841"/>
      <c r="W86" s="841"/>
      <c r="X86" s="841"/>
      <c r="Y86" s="841"/>
      <c r="Z86" s="841"/>
    </row>
    <row r="87" spans="1:26" ht="15.75" customHeight="1" x14ac:dyDescent="0.2">
      <c r="A87" s="840"/>
      <c r="B87" s="841"/>
      <c r="C87" s="841"/>
      <c r="D87" s="841"/>
      <c r="E87" s="841"/>
      <c r="F87" s="841"/>
      <c r="G87" s="841"/>
      <c r="H87" s="841"/>
      <c r="I87" s="841"/>
      <c r="J87" s="842"/>
      <c r="K87" s="841"/>
      <c r="L87" s="841"/>
      <c r="M87" s="841"/>
      <c r="N87" s="841"/>
      <c r="O87" s="841"/>
      <c r="P87" s="841"/>
      <c r="Q87" s="841"/>
      <c r="R87" s="841"/>
      <c r="S87" s="841"/>
      <c r="T87" s="841"/>
      <c r="U87" s="841"/>
      <c r="V87" s="841"/>
      <c r="W87" s="841"/>
      <c r="X87" s="841"/>
      <c r="Y87" s="841"/>
      <c r="Z87" s="841"/>
    </row>
    <row r="88" spans="1:26" ht="15.75" customHeight="1" x14ac:dyDescent="0.2">
      <c r="A88" s="840"/>
      <c r="B88" s="841"/>
      <c r="C88" s="841"/>
      <c r="D88" s="841"/>
      <c r="E88" s="841"/>
      <c r="F88" s="841"/>
      <c r="G88" s="841"/>
      <c r="H88" s="841"/>
      <c r="I88" s="841"/>
      <c r="J88" s="842"/>
      <c r="K88" s="841"/>
      <c r="L88" s="841"/>
      <c r="M88" s="841"/>
      <c r="N88" s="841"/>
      <c r="O88" s="841"/>
      <c r="P88" s="841"/>
      <c r="Q88" s="841"/>
      <c r="R88" s="841"/>
      <c r="S88" s="841"/>
      <c r="T88" s="841"/>
      <c r="U88" s="841"/>
      <c r="V88" s="841"/>
      <c r="W88" s="841"/>
      <c r="X88" s="841"/>
      <c r="Y88" s="841"/>
      <c r="Z88" s="841"/>
    </row>
    <row r="89" spans="1:26" ht="15.75" customHeight="1" x14ac:dyDescent="0.2">
      <c r="A89" s="840"/>
      <c r="B89" s="841"/>
      <c r="C89" s="841"/>
      <c r="D89" s="841"/>
      <c r="E89" s="841"/>
      <c r="F89" s="841"/>
      <c r="G89" s="841"/>
      <c r="H89" s="841"/>
      <c r="I89" s="841"/>
      <c r="J89" s="842"/>
      <c r="K89" s="841"/>
      <c r="L89" s="841"/>
      <c r="M89" s="841"/>
      <c r="N89" s="841"/>
      <c r="O89" s="841"/>
      <c r="P89" s="841"/>
      <c r="Q89" s="841"/>
      <c r="R89" s="841"/>
      <c r="S89" s="841"/>
      <c r="T89" s="841"/>
      <c r="U89" s="841"/>
      <c r="V89" s="841"/>
      <c r="W89" s="841"/>
      <c r="X89" s="841"/>
      <c r="Y89" s="841"/>
      <c r="Z89" s="841"/>
    </row>
    <row r="90" spans="1:26" ht="15.75" customHeight="1" x14ac:dyDescent="0.2">
      <c r="A90" s="840"/>
      <c r="B90" s="841"/>
      <c r="C90" s="841"/>
      <c r="D90" s="841"/>
      <c r="E90" s="841"/>
      <c r="F90" s="841"/>
      <c r="G90" s="841"/>
      <c r="H90" s="841"/>
      <c r="I90" s="841"/>
      <c r="J90" s="842"/>
      <c r="K90" s="841"/>
      <c r="L90" s="841"/>
      <c r="M90" s="841"/>
      <c r="N90" s="841"/>
      <c r="O90" s="841"/>
      <c r="P90" s="841"/>
      <c r="Q90" s="841"/>
      <c r="R90" s="841"/>
      <c r="S90" s="841"/>
      <c r="T90" s="841"/>
      <c r="U90" s="841"/>
      <c r="V90" s="841"/>
      <c r="W90" s="841"/>
      <c r="X90" s="841"/>
      <c r="Y90" s="841"/>
      <c r="Z90" s="841"/>
    </row>
    <row r="91" spans="1:26" ht="15.75" customHeight="1" x14ac:dyDescent="0.2">
      <c r="A91" s="840"/>
      <c r="B91" s="841"/>
      <c r="C91" s="841"/>
      <c r="D91" s="841"/>
      <c r="E91" s="841"/>
      <c r="F91" s="841"/>
      <c r="G91" s="841"/>
      <c r="H91" s="841"/>
      <c r="I91" s="841"/>
      <c r="J91" s="842"/>
      <c r="K91" s="841"/>
      <c r="L91" s="841"/>
      <c r="M91" s="841"/>
      <c r="N91" s="841"/>
      <c r="O91" s="841"/>
      <c r="P91" s="841"/>
      <c r="Q91" s="841"/>
      <c r="R91" s="841"/>
      <c r="S91" s="841"/>
      <c r="T91" s="841"/>
      <c r="U91" s="841"/>
      <c r="V91" s="841"/>
      <c r="W91" s="841"/>
      <c r="X91" s="841"/>
      <c r="Y91" s="841"/>
      <c r="Z91" s="841"/>
    </row>
    <row r="92" spans="1:26" ht="15.75" customHeight="1" x14ac:dyDescent="0.2">
      <c r="A92" s="840"/>
      <c r="B92" s="841"/>
      <c r="C92" s="841"/>
      <c r="D92" s="841"/>
      <c r="E92" s="841"/>
      <c r="F92" s="841"/>
      <c r="G92" s="841"/>
      <c r="H92" s="841"/>
      <c r="I92" s="841"/>
      <c r="J92" s="842"/>
      <c r="K92" s="841"/>
      <c r="L92" s="841"/>
      <c r="M92" s="841"/>
      <c r="N92" s="841"/>
      <c r="O92" s="841"/>
      <c r="P92" s="841"/>
      <c r="Q92" s="841"/>
      <c r="R92" s="841"/>
      <c r="S92" s="841"/>
      <c r="T92" s="841"/>
      <c r="U92" s="841"/>
      <c r="V92" s="841"/>
      <c r="W92" s="841"/>
      <c r="X92" s="841"/>
      <c r="Y92" s="841"/>
      <c r="Z92" s="841"/>
    </row>
    <row r="93" spans="1:26" ht="15.75" customHeight="1" x14ac:dyDescent="0.2">
      <c r="A93" s="840"/>
      <c r="B93" s="841"/>
      <c r="C93" s="841"/>
      <c r="D93" s="841"/>
      <c r="E93" s="841"/>
      <c r="F93" s="841"/>
      <c r="G93" s="841"/>
      <c r="H93" s="841"/>
      <c r="I93" s="841"/>
      <c r="J93" s="842"/>
      <c r="K93" s="841"/>
      <c r="L93" s="841"/>
      <c r="M93" s="841"/>
      <c r="N93" s="841"/>
      <c r="O93" s="841"/>
      <c r="P93" s="841"/>
      <c r="Q93" s="841"/>
      <c r="R93" s="841"/>
      <c r="S93" s="841"/>
      <c r="T93" s="841"/>
      <c r="U93" s="841"/>
      <c r="V93" s="841"/>
      <c r="W93" s="841"/>
      <c r="X93" s="841"/>
      <c r="Y93" s="841"/>
      <c r="Z93" s="841"/>
    </row>
    <row r="94" spans="1:26" ht="15.75" customHeight="1" x14ac:dyDescent="0.2">
      <c r="A94" s="840"/>
      <c r="B94" s="841"/>
      <c r="C94" s="841"/>
      <c r="D94" s="841"/>
      <c r="E94" s="841"/>
      <c r="F94" s="841"/>
      <c r="G94" s="841"/>
      <c r="H94" s="841"/>
      <c r="I94" s="841"/>
      <c r="J94" s="842"/>
      <c r="K94" s="841"/>
      <c r="L94" s="841"/>
      <c r="M94" s="841"/>
      <c r="N94" s="841"/>
      <c r="O94" s="841"/>
      <c r="P94" s="841"/>
      <c r="Q94" s="841"/>
      <c r="R94" s="841"/>
      <c r="S94" s="841"/>
      <c r="T94" s="841"/>
      <c r="U94" s="841"/>
      <c r="V94" s="841"/>
      <c r="W94" s="841"/>
      <c r="X94" s="841"/>
      <c r="Y94" s="841"/>
      <c r="Z94" s="841"/>
    </row>
    <row r="95" spans="1:26" ht="15.75" customHeight="1" x14ac:dyDescent="0.2">
      <c r="A95" s="840"/>
      <c r="B95" s="841"/>
      <c r="C95" s="841"/>
      <c r="D95" s="841"/>
      <c r="E95" s="841"/>
      <c r="F95" s="841"/>
      <c r="G95" s="841"/>
      <c r="H95" s="841"/>
      <c r="I95" s="841"/>
      <c r="J95" s="842"/>
      <c r="K95" s="841"/>
      <c r="L95" s="841"/>
      <c r="M95" s="841"/>
      <c r="N95" s="841"/>
      <c r="O95" s="841"/>
      <c r="P95" s="841"/>
      <c r="Q95" s="841"/>
      <c r="R95" s="841"/>
      <c r="S95" s="841"/>
      <c r="T95" s="841"/>
      <c r="U95" s="841"/>
      <c r="V95" s="841"/>
      <c r="W95" s="841"/>
      <c r="X95" s="841"/>
      <c r="Y95" s="841"/>
      <c r="Z95" s="841"/>
    </row>
    <row r="96" spans="1:26" ht="15.75" customHeight="1" x14ac:dyDescent="0.2">
      <c r="A96" s="840"/>
      <c r="B96" s="841"/>
      <c r="C96" s="841"/>
      <c r="D96" s="841"/>
      <c r="E96" s="841"/>
      <c r="F96" s="841"/>
      <c r="G96" s="841"/>
      <c r="H96" s="841"/>
      <c r="I96" s="841"/>
      <c r="J96" s="842"/>
      <c r="K96" s="841"/>
      <c r="L96" s="841"/>
      <c r="M96" s="841"/>
      <c r="N96" s="841"/>
      <c r="O96" s="841"/>
      <c r="P96" s="841"/>
      <c r="Q96" s="841"/>
      <c r="R96" s="841"/>
      <c r="S96" s="841"/>
      <c r="T96" s="841"/>
      <c r="U96" s="841"/>
      <c r="V96" s="841"/>
      <c r="W96" s="841"/>
      <c r="X96" s="841"/>
      <c r="Y96" s="841"/>
      <c r="Z96" s="841"/>
    </row>
    <row r="97" spans="1:26" ht="15.75" customHeight="1" x14ac:dyDescent="0.2">
      <c r="A97" s="840"/>
      <c r="B97" s="841"/>
      <c r="C97" s="841"/>
      <c r="D97" s="841"/>
      <c r="E97" s="841"/>
      <c r="F97" s="841"/>
      <c r="G97" s="841"/>
      <c r="H97" s="841"/>
      <c r="I97" s="841"/>
      <c r="J97" s="842"/>
      <c r="K97" s="841"/>
      <c r="L97" s="841"/>
      <c r="M97" s="841"/>
      <c r="N97" s="841"/>
      <c r="O97" s="841"/>
      <c r="P97" s="841"/>
      <c r="Q97" s="841"/>
      <c r="R97" s="841"/>
      <c r="S97" s="841"/>
      <c r="T97" s="841"/>
      <c r="U97" s="841"/>
      <c r="V97" s="841"/>
      <c r="W97" s="841"/>
      <c r="X97" s="841"/>
      <c r="Y97" s="841"/>
      <c r="Z97" s="841"/>
    </row>
    <row r="98" spans="1:26" ht="15.75" customHeight="1" x14ac:dyDescent="0.2">
      <c r="A98" s="840"/>
      <c r="B98" s="841"/>
      <c r="C98" s="841"/>
      <c r="D98" s="841"/>
      <c r="E98" s="841"/>
      <c r="F98" s="841"/>
      <c r="G98" s="841"/>
      <c r="H98" s="841"/>
      <c r="I98" s="841"/>
      <c r="J98" s="842"/>
      <c r="K98" s="841"/>
      <c r="L98" s="841"/>
      <c r="M98" s="841"/>
      <c r="N98" s="841"/>
      <c r="O98" s="841"/>
      <c r="P98" s="841"/>
      <c r="Q98" s="841"/>
      <c r="R98" s="841"/>
      <c r="S98" s="841"/>
      <c r="T98" s="841"/>
      <c r="U98" s="841"/>
      <c r="V98" s="841"/>
      <c r="W98" s="841"/>
      <c r="X98" s="841"/>
      <c r="Y98" s="841"/>
      <c r="Z98" s="841"/>
    </row>
    <row r="99" spans="1:26" ht="15.75" customHeight="1" x14ac:dyDescent="0.2">
      <c r="A99" s="840"/>
      <c r="B99" s="841"/>
      <c r="C99" s="841"/>
      <c r="D99" s="841"/>
      <c r="E99" s="841"/>
      <c r="F99" s="841"/>
      <c r="G99" s="841"/>
      <c r="H99" s="841"/>
      <c r="I99" s="841"/>
      <c r="J99" s="842"/>
      <c r="K99" s="841"/>
      <c r="L99" s="841"/>
      <c r="M99" s="841"/>
      <c r="N99" s="841"/>
      <c r="O99" s="841"/>
      <c r="P99" s="841"/>
      <c r="Q99" s="841"/>
      <c r="R99" s="841"/>
      <c r="S99" s="841"/>
      <c r="T99" s="841"/>
      <c r="U99" s="841"/>
      <c r="V99" s="841"/>
      <c r="W99" s="841"/>
      <c r="X99" s="841"/>
      <c r="Y99" s="841"/>
      <c r="Z99" s="841"/>
    </row>
    <row r="100" spans="1:26" ht="15.75" customHeight="1" x14ac:dyDescent="0.2">
      <c r="A100" s="840"/>
      <c r="B100" s="841"/>
      <c r="C100" s="841"/>
      <c r="D100" s="841"/>
      <c r="E100" s="841"/>
      <c r="F100" s="841"/>
      <c r="G100" s="841"/>
      <c r="H100" s="841"/>
      <c r="I100" s="841"/>
      <c r="J100" s="842"/>
      <c r="K100" s="841"/>
      <c r="L100" s="841"/>
      <c r="M100" s="841"/>
      <c r="N100" s="841"/>
      <c r="O100" s="841"/>
      <c r="P100" s="841"/>
      <c r="Q100" s="841"/>
      <c r="R100" s="841"/>
      <c r="S100" s="841"/>
      <c r="T100" s="841"/>
      <c r="U100" s="841"/>
      <c r="V100" s="841"/>
      <c r="W100" s="841"/>
      <c r="X100" s="841"/>
      <c r="Y100" s="841"/>
      <c r="Z100" s="841"/>
    </row>
    <row r="101" spans="1:26" ht="15.75" customHeight="1" x14ac:dyDescent="0.2">
      <c r="A101" s="840"/>
      <c r="B101" s="841"/>
      <c r="C101" s="841"/>
      <c r="D101" s="841"/>
      <c r="E101" s="841"/>
      <c r="F101" s="841"/>
      <c r="G101" s="841"/>
      <c r="H101" s="841"/>
      <c r="I101" s="841"/>
      <c r="J101" s="842"/>
      <c r="K101" s="841"/>
      <c r="L101" s="841"/>
      <c r="M101" s="841"/>
      <c r="N101" s="841"/>
      <c r="O101" s="841"/>
      <c r="P101" s="841"/>
      <c r="Q101" s="841"/>
      <c r="R101" s="841"/>
      <c r="S101" s="841"/>
      <c r="T101" s="841"/>
      <c r="U101" s="841"/>
      <c r="V101" s="841"/>
      <c r="W101" s="841"/>
      <c r="X101" s="841"/>
      <c r="Y101" s="841"/>
      <c r="Z101" s="841"/>
    </row>
    <row r="102" spans="1:26" ht="15.75" customHeight="1" x14ac:dyDescent="0.2">
      <c r="A102" s="840"/>
      <c r="B102" s="841"/>
      <c r="C102" s="841"/>
      <c r="D102" s="841"/>
      <c r="E102" s="841"/>
      <c r="F102" s="841"/>
      <c r="G102" s="841"/>
      <c r="H102" s="841"/>
      <c r="I102" s="841"/>
      <c r="J102" s="842"/>
      <c r="K102" s="841"/>
      <c r="L102" s="841"/>
      <c r="M102" s="841"/>
      <c r="N102" s="841"/>
      <c r="O102" s="841"/>
      <c r="P102" s="841"/>
      <c r="Q102" s="841"/>
      <c r="R102" s="841"/>
      <c r="S102" s="841"/>
      <c r="T102" s="841"/>
      <c r="U102" s="841"/>
      <c r="V102" s="841"/>
      <c r="W102" s="841"/>
      <c r="X102" s="841"/>
      <c r="Y102" s="841"/>
      <c r="Z102" s="841"/>
    </row>
    <row r="103" spans="1:26" ht="15.75" customHeight="1" x14ac:dyDescent="0.2">
      <c r="A103" s="840"/>
      <c r="B103" s="841"/>
      <c r="C103" s="841"/>
      <c r="D103" s="841"/>
      <c r="E103" s="841"/>
      <c r="F103" s="841"/>
      <c r="G103" s="841"/>
      <c r="H103" s="841"/>
      <c r="I103" s="841"/>
      <c r="J103" s="842"/>
      <c r="K103" s="841"/>
      <c r="L103" s="841"/>
      <c r="M103" s="841"/>
      <c r="N103" s="841"/>
      <c r="O103" s="841"/>
      <c r="P103" s="841"/>
      <c r="Q103" s="841"/>
      <c r="R103" s="841"/>
      <c r="S103" s="841"/>
      <c r="T103" s="841"/>
      <c r="U103" s="841"/>
      <c r="V103" s="841"/>
      <c r="W103" s="841"/>
      <c r="X103" s="841"/>
      <c r="Y103" s="841"/>
      <c r="Z103" s="841"/>
    </row>
    <row r="104" spans="1:26" ht="15.75" customHeight="1" x14ac:dyDescent="0.2">
      <c r="A104" s="840"/>
      <c r="B104" s="841"/>
      <c r="C104" s="841"/>
      <c r="D104" s="841"/>
      <c r="E104" s="841"/>
      <c r="F104" s="841"/>
      <c r="G104" s="841"/>
      <c r="H104" s="841"/>
      <c r="I104" s="841"/>
      <c r="J104" s="842"/>
      <c r="K104" s="841"/>
      <c r="L104" s="841"/>
      <c r="M104" s="841"/>
      <c r="N104" s="841"/>
      <c r="O104" s="841"/>
      <c r="P104" s="841"/>
      <c r="Q104" s="841"/>
      <c r="R104" s="841"/>
      <c r="S104" s="841"/>
      <c r="T104" s="841"/>
      <c r="U104" s="841"/>
      <c r="V104" s="841"/>
      <c r="W104" s="841"/>
      <c r="X104" s="841"/>
      <c r="Y104" s="841"/>
      <c r="Z104" s="841"/>
    </row>
    <row r="105" spans="1:26" ht="15.75" customHeight="1" x14ac:dyDescent="0.2">
      <c r="A105" s="840"/>
      <c r="B105" s="841"/>
      <c r="C105" s="841"/>
      <c r="D105" s="841"/>
      <c r="E105" s="841"/>
      <c r="F105" s="841"/>
      <c r="G105" s="841"/>
      <c r="H105" s="841"/>
      <c r="I105" s="841"/>
      <c r="J105" s="842"/>
      <c r="K105" s="841"/>
      <c r="L105" s="841"/>
      <c r="M105" s="841"/>
      <c r="N105" s="841"/>
      <c r="O105" s="841"/>
      <c r="P105" s="841"/>
      <c r="Q105" s="841"/>
      <c r="R105" s="841"/>
      <c r="S105" s="841"/>
      <c r="T105" s="841"/>
      <c r="U105" s="841"/>
      <c r="V105" s="841"/>
      <c r="W105" s="841"/>
      <c r="X105" s="841"/>
      <c r="Y105" s="841"/>
      <c r="Z105" s="841"/>
    </row>
    <row r="106" spans="1:26" ht="15.75" customHeight="1" x14ac:dyDescent="0.2">
      <c r="A106" s="840"/>
      <c r="B106" s="841"/>
      <c r="C106" s="841"/>
      <c r="D106" s="841"/>
      <c r="E106" s="841"/>
      <c r="F106" s="841"/>
      <c r="G106" s="841"/>
      <c r="H106" s="841"/>
      <c r="I106" s="841"/>
      <c r="J106" s="842"/>
      <c r="K106" s="841"/>
      <c r="L106" s="841"/>
      <c r="M106" s="841"/>
      <c r="N106" s="841"/>
      <c r="O106" s="841"/>
      <c r="P106" s="841"/>
      <c r="Q106" s="841"/>
      <c r="R106" s="841"/>
      <c r="S106" s="841"/>
      <c r="T106" s="841"/>
      <c r="U106" s="841"/>
      <c r="V106" s="841"/>
      <c r="W106" s="841"/>
      <c r="X106" s="841"/>
      <c r="Y106" s="841"/>
      <c r="Z106" s="841"/>
    </row>
    <row r="107" spans="1:26" ht="15.75" customHeight="1" x14ac:dyDescent="0.2">
      <c r="A107" s="840"/>
      <c r="B107" s="841"/>
      <c r="C107" s="841"/>
      <c r="D107" s="841"/>
      <c r="E107" s="841"/>
      <c r="F107" s="841"/>
      <c r="G107" s="841"/>
      <c r="H107" s="841"/>
      <c r="I107" s="841"/>
      <c r="J107" s="842"/>
      <c r="K107" s="841"/>
      <c r="L107" s="841"/>
      <c r="M107" s="841"/>
      <c r="N107" s="841"/>
      <c r="O107" s="841"/>
      <c r="P107" s="841"/>
      <c r="Q107" s="841"/>
      <c r="R107" s="841"/>
      <c r="S107" s="841"/>
      <c r="T107" s="841"/>
      <c r="U107" s="841"/>
      <c r="V107" s="841"/>
      <c r="W107" s="841"/>
      <c r="X107" s="841"/>
      <c r="Y107" s="841"/>
      <c r="Z107" s="841"/>
    </row>
    <row r="108" spans="1:26" ht="15.75" customHeight="1" x14ac:dyDescent="0.2">
      <c r="A108" s="840"/>
      <c r="B108" s="841"/>
      <c r="C108" s="841"/>
      <c r="D108" s="841"/>
      <c r="E108" s="841"/>
      <c r="F108" s="841"/>
      <c r="G108" s="841"/>
      <c r="H108" s="841"/>
      <c r="I108" s="841"/>
      <c r="J108" s="842"/>
      <c r="K108" s="841"/>
      <c r="L108" s="841"/>
      <c r="M108" s="841"/>
      <c r="N108" s="841"/>
      <c r="O108" s="841"/>
      <c r="P108" s="841"/>
      <c r="Q108" s="841"/>
      <c r="R108" s="841"/>
      <c r="S108" s="841"/>
      <c r="T108" s="841"/>
      <c r="U108" s="841"/>
      <c r="V108" s="841"/>
      <c r="W108" s="841"/>
      <c r="X108" s="841"/>
      <c r="Y108" s="841"/>
      <c r="Z108" s="841"/>
    </row>
    <row r="109" spans="1:26" ht="15.75" customHeight="1" x14ac:dyDescent="0.2">
      <c r="A109" s="840"/>
      <c r="B109" s="841"/>
      <c r="C109" s="841"/>
      <c r="D109" s="841"/>
      <c r="E109" s="841"/>
      <c r="F109" s="841"/>
      <c r="G109" s="841"/>
      <c r="H109" s="841"/>
      <c r="I109" s="841"/>
      <c r="J109" s="842"/>
      <c r="K109" s="841"/>
      <c r="L109" s="841"/>
      <c r="M109" s="841"/>
      <c r="N109" s="841"/>
      <c r="O109" s="841"/>
      <c r="P109" s="841"/>
      <c r="Q109" s="841"/>
      <c r="R109" s="841"/>
      <c r="S109" s="841"/>
      <c r="T109" s="841"/>
      <c r="U109" s="841"/>
      <c r="V109" s="841"/>
      <c r="W109" s="841"/>
      <c r="X109" s="841"/>
      <c r="Y109" s="841"/>
      <c r="Z109" s="841"/>
    </row>
    <row r="110" spans="1:26" ht="15.75" customHeight="1" x14ac:dyDescent="0.2">
      <c r="A110" s="840"/>
      <c r="B110" s="841"/>
      <c r="C110" s="841"/>
      <c r="D110" s="841"/>
      <c r="E110" s="841"/>
      <c r="F110" s="841"/>
      <c r="G110" s="841"/>
      <c r="H110" s="841"/>
      <c r="I110" s="841"/>
      <c r="J110" s="842"/>
      <c r="K110" s="841"/>
      <c r="L110" s="841"/>
      <c r="M110" s="841"/>
      <c r="N110" s="841"/>
      <c r="O110" s="841"/>
      <c r="P110" s="841"/>
      <c r="Q110" s="841"/>
      <c r="R110" s="841"/>
      <c r="S110" s="841"/>
      <c r="T110" s="841"/>
      <c r="U110" s="841"/>
      <c r="V110" s="841"/>
      <c r="W110" s="841"/>
      <c r="X110" s="841"/>
      <c r="Y110" s="841"/>
      <c r="Z110" s="841"/>
    </row>
    <row r="111" spans="1:26" ht="15.75" customHeight="1" x14ac:dyDescent="0.2">
      <c r="A111" s="840"/>
      <c r="B111" s="841"/>
      <c r="C111" s="841"/>
      <c r="D111" s="841"/>
      <c r="E111" s="841"/>
      <c r="F111" s="841"/>
      <c r="G111" s="841"/>
      <c r="H111" s="841"/>
      <c r="I111" s="841"/>
      <c r="J111" s="842"/>
      <c r="K111" s="841"/>
      <c r="L111" s="841"/>
      <c r="M111" s="841"/>
      <c r="N111" s="841"/>
      <c r="O111" s="841"/>
      <c r="P111" s="841"/>
      <c r="Q111" s="841"/>
      <c r="R111" s="841"/>
      <c r="S111" s="841"/>
      <c r="T111" s="841"/>
      <c r="U111" s="841"/>
      <c r="V111" s="841"/>
      <c r="W111" s="841"/>
      <c r="X111" s="841"/>
      <c r="Y111" s="841"/>
      <c r="Z111" s="841"/>
    </row>
    <row r="112" spans="1:26" ht="15.75" customHeight="1" x14ac:dyDescent="0.2">
      <c r="A112" s="840"/>
      <c r="B112" s="841"/>
      <c r="C112" s="841"/>
      <c r="D112" s="841"/>
      <c r="E112" s="841"/>
      <c r="F112" s="841"/>
      <c r="G112" s="841"/>
      <c r="H112" s="841"/>
      <c r="I112" s="841"/>
      <c r="J112" s="842"/>
      <c r="K112" s="841"/>
      <c r="L112" s="841"/>
      <c r="M112" s="841"/>
      <c r="N112" s="841"/>
      <c r="O112" s="841"/>
      <c r="P112" s="841"/>
      <c r="Q112" s="841"/>
      <c r="R112" s="841"/>
      <c r="S112" s="841"/>
      <c r="T112" s="841"/>
      <c r="U112" s="841"/>
      <c r="V112" s="841"/>
      <c r="W112" s="841"/>
      <c r="X112" s="841"/>
      <c r="Y112" s="841"/>
      <c r="Z112" s="841"/>
    </row>
    <row r="113" spans="1:26" ht="15.75" customHeight="1" x14ac:dyDescent="0.2">
      <c r="A113" s="840"/>
      <c r="B113" s="841"/>
      <c r="C113" s="841"/>
      <c r="D113" s="841"/>
      <c r="E113" s="841"/>
      <c r="F113" s="841"/>
      <c r="G113" s="841"/>
      <c r="H113" s="841"/>
      <c r="I113" s="841"/>
      <c r="J113" s="842"/>
      <c r="K113" s="841"/>
      <c r="L113" s="841"/>
      <c r="M113" s="841"/>
      <c r="N113" s="841"/>
      <c r="O113" s="841"/>
      <c r="P113" s="841"/>
      <c r="Q113" s="841"/>
      <c r="R113" s="841"/>
      <c r="S113" s="841"/>
      <c r="T113" s="841"/>
      <c r="U113" s="841"/>
      <c r="V113" s="841"/>
      <c r="W113" s="841"/>
      <c r="X113" s="841"/>
      <c r="Y113" s="841"/>
      <c r="Z113" s="841"/>
    </row>
    <row r="114" spans="1:26" ht="15.75" customHeight="1" x14ac:dyDescent="0.2">
      <c r="A114" s="840"/>
      <c r="B114" s="841"/>
      <c r="C114" s="841"/>
      <c r="D114" s="841"/>
      <c r="E114" s="841"/>
      <c r="F114" s="841"/>
      <c r="G114" s="841"/>
      <c r="H114" s="841"/>
      <c r="I114" s="841"/>
      <c r="J114" s="842"/>
      <c r="K114" s="841"/>
      <c r="L114" s="841"/>
      <c r="M114" s="841"/>
      <c r="N114" s="841"/>
      <c r="O114" s="841"/>
      <c r="P114" s="841"/>
      <c r="Q114" s="841"/>
      <c r="R114" s="841"/>
      <c r="S114" s="841"/>
      <c r="T114" s="841"/>
      <c r="U114" s="841"/>
      <c r="V114" s="841"/>
      <c r="W114" s="841"/>
      <c r="X114" s="841"/>
      <c r="Y114" s="841"/>
      <c r="Z114" s="841"/>
    </row>
    <row r="115" spans="1:26" ht="15.75" customHeight="1" x14ac:dyDescent="0.2">
      <c r="A115" s="840"/>
      <c r="B115" s="841"/>
      <c r="C115" s="841"/>
      <c r="D115" s="841"/>
      <c r="E115" s="841"/>
      <c r="F115" s="841"/>
      <c r="G115" s="841"/>
      <c r="H115" s="841"/>
      <c r="I115" s="841"/>
      <c r="J115" s="842"/>
      <c r="K115" s="841"/>
      <c r="L115" s="841"/>
      <c r="M115" s="841"/>
      <c r="N115" s="841"/>
      <c r="O115" s="841"/>
      <c r="P115" s="841"/>
      <c r="Q115" s="841"/>
      <c r="R115" s="841"/>
      <c r="S115" s="841"/>
      <c r="T115" s="841"/>
      <c r="U115" s="841"/>
      <c r="V115" s="841"/>
      <c r="W115" s="841"/>
      <c r="X115" s="841"/>
      <c r="Y115" s="841"/>
      <c r="Z115" s="841"/>
    </row>
    <row r="116" spans="1:26" ht="15.75" customHeight="1" x14ac:dyDescent="0.2">
      <c r="A116" s="840"/>
      <c r="B116" s="841"/>
      <c r="C116" s="841"/>
      <c r="D116" s="841"/>
      <c r="E116" s="841"/>
      <c r="F116" s="841"/>
      <c r="G116" s="841"/>
      <c r="H116" s="841"/>
      <c r="I116" s="841"/>
      <c r="J116" s="842"/>
      <c r="K116" s="841"/>
      <c r="L116" s="841"/>
      <c r="M116" s="841"/>
      <c r="N116" s="841"/>
      <c r="O116" s="841"/>
      <c r="P116" s="841"/>
      <c r="Q116" s="841"/>
      <c r="R116" s="841"/>
      <c r="S116" s="841"/>
      <c r="T116" s="841"/>
      <c r="U116" s="841"/>
      <c r="V116" s="841"/>
      <c r="W116" s="841"/>
      <c r="X116" s="841"/>
      <c r="Y116" s="841"/>
      <c r="Z116" s="841"/>
    </row>
    <row r="117" spans="1:26" ht="15.75" customHeight="1" x14ac:dyDescent="0.2">
      <c r="A117" s="840"/>
      <c r="B117" s="841"/>
      <c r="C117" s="841"/>
      <c r="D117" s="841"/>
      <c r="E117" s="841"/>
      <c r="F117" s="841"/>
      <c r="G117" s="841"/>
      <c r="H117" s="841"/>
      <c r="I117" s="841"/>
      <c r="J117" s="842"/>
      <c r="K117" s="841"/>
      <c r="L117" s="841"/>
      <c r="M117" s="841"/>
      <c r="N117" s="841"/>
      <c r="O117" s="841"/>
      <c r="P117" s="841"/>
      <c r="Q117" s="841"/>
      <c r="R117" s="841"/>
      <c r="S117" s="841"/>
      <c r="T117" s="841"/>
      <c r="U117" s="841"/>
      <c r="V117" s="841"/>
      <c r="W117" s="841"/>
      <c r="X117" s="841"/>
      <c r="Y117" s="841"/>
      <c r="Z117" s="841"/>
    </row>
    <row r="118" spans="1:26" ht="15.75" customHeight="1" x14ac:dyDescent="0.2">
      <c r="A118" s="840"/>
      <c r="B118" s="841"/>
      <c r="C118" s="841"/>
      <c r="D118" s="841"/>
      <c r="E118" s="841"/>
      <c r="F118" s="841"/>
      <c r="G118" s="841"/>
      <c r="H118" s="841"/>
      <c r="I118" s="841"/>
      <c r="J118" s="842"/>
      <c r="K118" s="841"/>
      <c r="L118" s="841"/>
      <c r="M118" s="841"/>
      <c r="N118" s="841"/>
      <c r="O118" s="841"/>
      <c r="P118" s="841"/>
      <c r="Q118" s="841"/>
      <c r="R118" s="841"/>
      <c r="S118" s="841"/>
      <c r="T118" s="841"/>
      <c r="U118" s="841"/>
      <c r="V118" s="841"/>
      <c r="W118" s="841"/>
      <c r="X118" s="841"/>
      <c r="Y118" s="841"/>
      <c r="Z118" s="841"/>
    </row>
    <row r="119" spans="1:26" ht="15.75" customHeight="1" x14ac:dyDescent="0.2">
      <c r="A119" s="840"/>
      <c r="B119" s="841"/>
      <c r="C119" s="841"/>
      <c r="D119" s="841"/>
      <c r="E119" s="841"/>
      <c r="F119" s="841"/>
      <c r="G119" s="841"/>
      <c r="H119" s="841"/>
      <c r="I119" s="841"/>
      <c r="J119" s="842"/>
      <c r="K119" s="841"/>
      <c r="L119" s="841"/>
      <c r="M119" s="841"/>
      <c r="N119" s="841"/>
      <c r="O119" s="841"/>
      <c r="P119" s="841"/>
      <c r="Q119" s="841"/>
      <c r="R119" s="841"/>
      <c r="S119" s="841"/>
      <c r="T119" s="841"/>
      <c r="U119" s="841"/>
      <c r="V119" s="841"/>
      <c r="W119" s="841"/>
      <c r="X119" s="841"/>
      <c r="Y119" s="841"/>
      <c r="Z119" s="841"/>
    </row>
    <row r="120" spans="1:26" ht="15.75" customHeight="1" x14ac:dyDescent="0.2">
      <c r="A120" s="840"/>
      <c r="B120" s="841"/>
      <c r="C120" s="841"/>
      <c r="D120" s="841"/>
      <c r="E120" s="841"/>
      <c r="F120" s="841"/>
      <c r="G120" s="841"/>
      <c r="H120" s="841"/>
      <c r="I120" s="841"/>
      <c r="J120" s="842"/>
      <c r="K120" s="841"/>
      <c r="L120" s="841"/>
      <c r="M120" s="841"/>
      <c r="N120" s="841"/>
      <c r="O120" s="841"/>
      <c r="P120" s="841"/>
      <c r="Q120" s="841"/>
      <c r="R120" s="841"/>
      <c r="S120" s="841"/>
      <c r="T120" s="841"/>
      <c r="U120" s="841"/>
      <c r="V120" s="841"/>
      <c r="W120" s="841"/>
      <c r="X120" s="841"/>
      <c r="Y120" s="841"/>
      <c r="Z120" s="841"/>
    </row>
    <row r="121" spans="1:26" ht="15.75" customHeight="1" x14ac:dyDescent="0.2">
      <c r="A121" s="840"/>
      <c r="B121" s="841"/>
      <c r="C121" s="841"/>
      <c r="D121" s="841"/>
      <c r="E121" s="841"/>
      <c r="F121" s="841"/>
      <c r="G121" s="841"/>
      <c r="H121" s="841"/>
      <c r="I121" s="841"/>
      <c r="J121" s="842"/>
      <c r="K121" s="841"/>
      <c r="L121" s="841"/>
      <c r="M121" s="841"/>
      <c r="N121" s="841"/>
      <c r="O121" s="841"/>
      <c r="P121" s="841"/>
      <c r="Q121" s="841"/>
      <c r="R121" s="841"/>
      <c r="S121" s="841"/>
      <c r="T121" s="841"/>
      <c r="U121" s="841"/>
      <c r="V121" s="841"/>
      <c r="W121" s="841"/>
      <c r="X121" s="841"/>
      <c r="Y121" s="841"/>
      <c r="Z121" s="841"/>
    </row>
    <row r="122" spans="1:26" ht="15.75" customHeight="1" x14ac:dyDescent="0.2">
      <c r="A122" s="840"/>
      <c r="B122" s="841"/>
      <c r="C122" s="841"/>
      <c r="D122" s="841"/>
      <c r="E122" s="841"/>
      <c r="F122" s="841"/>
      <c r="G122" s="841"/>
      <c r="H122" s="841"/>
      <c r="I122" s="841"/>
      <c r="J122" s="842"/>
      <c r="K122" s="841"/>
      <c r="L122" s="841"/>
      <c r="M122" s="841"/>
      <c r="N122" s="841"/>
      <c r="O122" s="841"/>
      <c r="P122" s="841"/>
      <c r="Q122" s="841"/>
      <c r="R122" s="841"/>
      <c r="S122" s="841"/>
      <c r="T122" s="841"/>
      <c r="U122" s="841"/>
      <c r="V122" s="841"/>
      <c r="W122" s="841"/>
      <c r="X122" s="841"/>
      <c r="Y122" s="841"/>
      <c r="Z122" s="841"/>
    </row>
    <row r="123" spans="1:26" ht="15.75" customHeight="1" x14ac:dyDescent="0.2">
      <c r="A123" s="840"/>
      <c r="B123" s="841"/>
      <c r="C123" s="841"/>
      <c r="D123" s="841"/>
      <c r="E123" s="841"/>
      <c r="F123" s="841"/>
      <c r="G123" s="841"/>
      <c r="H123" s="841"/>
      <c r="I123" s="841"/>
      <c r="J123" s="842"/>
      <c r="K123" s="841"/>
      <c r="L123" s="841"/>
      <c r="M123" s="841"/>
      <c r="N123" s="841"/>
      <c r="O123" s="841"/>
      <c r="P123" s="841"/>
      <c r="Q123" s="841"/>
      <c r="R123" s="841"/>
      <c r="S123" s="841"/>
      <c r="T123" s="841"/>
      <c r="U123" s="841"/>
      <c r="V123" s="841"/>
      <c r="W123" s="841"/>
      <c r="X123" s="841"/>
      <c r="Y123" s="841"/>
      <c r="Z123" s="841"/>
    </row>
    <row r="124" spans="1:26" ht="15.75" customHeight="1" x14ac:dyDescent="0.2">
      <c r="A124" s="840"/>
      <c r="B124" s="841"/>
      <c r="C124" s="841"/>
      <c r="D124" s="841"/>
      <c r="E124" s="841"/>
      <c r="F124" s="841"/>
      <c r="G124" s="841"/>
      <c r="H124" s="841"/>
      <c r="I124" s="841"/>
      <c r="J124" s="842"/>
      <c r="K124" s="841"/>
      <c r="L124" s="841"/>
      <c r="M124" s="841"/>
      <c r="N124" s="841"/>
      <c r="O124" s="841"/>
      <c r="P124" s="841"/>
      <c r="Q124" s="841"/>
      <c r="R124" s="841"/>
      <c r="S124" s="841"/>
      <c r="T124" s="841"/>
      <c r="U124" s="841"/>
      <c r="V124" s="841"/>
      <c r="W124" s="841"/>
      <c r="X124" s="841"/>
      <c r="Y124" s="841"/>
      <c r="Z124" s="841"/>
    </row>
    <row r="125" spans="1:26" ht="15.75" customHeight="1" x14ac:dyDescent="0.2">
      <c r="A125" s="840"/>
      <c r="B125" s="841"/>
      <c r="C125" s="841"/>
      <c r="D125" s="841"/>
      <c r="E125" s="841"/>
      <c r="F125" s="841"/>
      <c r="G125" s="841"/>
      <c r="H125" s="841"/>
      <c r="I125" s="841"/>
      <c r="J125" s="842"/>
      <c r="K125" s="841"/>
      <c r="L125" s="841"/>
      <c r="M125" s="841"/>
      <c r="N125" s="841"/>
      <c r="O125" s="841"/>
      <c r="P125" s="841"/>
      <c r="Q125" s="841"/>
      <c r="R125" s="841"/>
      <c r="S125" s="841"/>
      <c r="T125" s="841"/>
      <c r="U125" s="841"/>
      <c r="V125" s="841"/>
      <c r="W125" s="841"/>
      <c r="X125" s="841"/>
      <c r="Y125" s="841"/>
      <c r="Z125" s="841"/>
    </row>
    <row r="126" spans="1:26" ht="15.75" customHeight="1" x14ac:dyDescent="0.2">
      <c r="A126" s="840"/>
      <c r="B126" s="841"/>
      <c r="C126" s="841"/>
      <c r="D126" s="841"/>
      <c r="E126" s="841"/>
      <c r="F126" s="841"/>
      <c r="G126" s="841"/>
      <c r="H126" s="841"/>
      <c r="I126" s="841"/>
      <c r="J126" s="842"/>
      <c r="K126" s="841"/>
      <c r="L126" s="841"/>
      <c r="M126" s="841"/>
      <c r="N126" s="841"/>
      <c r="O126" s="841"/>
      <c r="P126" s="841"/>
      <c r="Q126" s="841"/>
      <c r="R126" s="841"/>
      <c r="S126" s="841"/>
      <c r="T126" s="841"/>
      <c r="U126" s="841"/>
      <c r="V126" s="841"/>
      <c r="W126" s="841"/>
      <c r="X126" s="841"/>
      <c r="Y126" s="841"/>
      <c r="Z126" s="841"/>
    </row>
    <row r="127" spans="1:26" ht="15.75" customHeight="1" x14ac:dyDescent="0.2">
      <c r="A127" s="840"/>
      <c r="B127" s="841"/>
      <c r="C127" s="841"/>
      <c r="D127" s="841"/>
      <c r="E127" s="841"/>
      <c r="F127" s="841"/>
      <c r="G127" s="841"/>
      <c r="H127" s="841"/>
      <c r="I127" s="841"/>
      <c r="J127" s="842"/>
      <c r="K127" s="841"/>
      <c r="L127" s="841"/>
      <c r="M127" s="841"/>
      <c r="N127" s="841"/>
      <c r="O127" s="841"/>
      <c r="P127" s="841"/>
      <c r="Q127" s="841"/>
      <c r="R127" s="841"/>
      <c r="S127" s="841"/>
      <c r="T127" s="841"/>
      <c r="U127" s="841"/>
      <c r="V127" s="841"/>
      <c r="W127" s="841"/>
      <c r="X127" s="841"/>
      <c r="Y127" s="841"/>
      <c r="Z127" s="841"/>
    </row>
    <row r="128" spans="1:26" ht="15.75" customHeight="1" x14ac:dyDescent="0.2">
      <c r="A128" s="840"/>
      <c r="B128" s="841"/>
      <c r="C128" s="841"/>
      <c r="D128" s="841"/>
      <c r="E128" s="841"/>
      <c r="F128" s="841"/>
      <c r="G128" s="841"/>
      <c r="H128" s="841"/>
      <c r="I128" s="841"/>
      <c r="J128" s="842"/>
      <c r="K128" s="841"/>
      <c r="L128" s="841"/>
      <c r="M128" s="841"/>
      <c r="N128" s="841"/>
      <c r="O128" s="841"/>
      <c r="P128" s="841"/>
      <c r="Q128" s="841"/>
      <c r="R128" s="841"/>
      <c r="S128" s="841"/>
      <c r="T128" s="841"/>
      <c r="U128" s="841"/>
      <c r="V128" s="841"/>
      <c r="W128" s="841"/>
      <c r="X128" s="841"/>
      <c r="Y128" s="841"/>
      <c r="Z128" s="841"/>
    </row>
    <row r="129" spans="1:26" ht="15.75" customHeight="1" x14ac:dyDescent="0.2">
      <c r="A129" s="840"/>
      <c r="B129" s="841"/>
      <c r="C129" s="841"/>
      <c r="D129" s="841"/>
      <c r="E129" s="841"/>
      <c r="F129" s="841"/>
      <c r="G129" s="841"/>
      <c r="H129" s="841"/>
      <c r="I129" s="841"/>
      <c r="J129" s="842"/>
      <c r="K129" s="841"/>
      <c r="L129" s="841"/>
      <c r="M129" s="841"/>
      <c r="N129" s="841"/>
      <c r="O129" s="841"/>
      <c r="P129" s="841"/>
      <c r="Q129" s="841"/>
      <c r="R129" s="841"/>
      <c r="S129" s="841"/>
      <c r="T129" s="841"/>
      <c r="U129" s="841"/>
      <c r="V129" s="841"/>
      <c r="W129" s="841"/>
      <c r="X129" s="841"/>
      <c r="Y129" s="841"/>
      <c r="Z129" s="841"/>
    </row>
    <row r="130" spans="1:26" ht="15.75" customHeight="1" x14ac:dyDescent="0.2">
      <c r="A130" s="840"/>
      <c r="B130" s="841"/>
      <c r="C130" s="841"/>
      <c r="D130" s="841"/>
      <c r="E130" s="841"/>
      <c r="F130" s="841"/>
      <c r="G130" s="841"/>
      <c r="H130" s="841"/>
      <c r="I130" s="841"/>
      <c r="J130" s="842"/>
      <c r="K130" s="841"/>
      <c r="L130" s="841"/>
      <c r="M130" s="841"/>
      <c r="N130" s="841"/>
      <c r="O130" s="841"/>
      <c r="P130" s="841"/>
      <c r="Q130" s="841"/>
      <c r="R130" s="841"/>
      <c r="S130" s="841"/>
      <c r="T130" s="841"/>
      <c r="U130" s="841"/>
      <c r="V130" s="841"/>
      <c r="W130" s="841"/>
      <c r="X130" s="841"/>
      <c r="Y130" s="841"/>
      <c r="Z130" s="841"/>
    </row>
    <row r="131" spans="1:26" ht="15.75" customHeight="1" x14ac:dyDescent="0.2">
      <c r="A131" s="840"/>
      <c r="B131" s="841"/>
      <c r="C131" s="841"/>
      <c r="D131" s="841"/>
      <c r="E131" s="841"/>
      <c r="F131" s="841"/>
      <c r="G131" s="841"/>
      <c r="H131" s="841"/>
      <c r="I131" s="841"/>
      <c r="J131" s="842"/>
      <c r="K131" s="841"/>
      <c r="L131" s="841"/>
      <c r="M131" s="841"/>
      <c r="N131" s="841"/>
      <c r="O131" s="841"/>
      <c r="P131" s="841"/>
      <c r="Q131" s="841"/>
      <c r="R131" s="841"/>
      <c r="S131" s="841"/>
      <c r="T131" s="841"/>
      <c r="U131" s="841"/>
      <c r="V131" s="841"/>
      <c r="W131" s="841"/>
      <c r="X131" s="841"/>
      <c r="Y131" s="841"/>
      <c r="Z131" s="841"/>
    </row>
    <row r="132" spans="1:26" ht="15.75" customHeight="1" x14ac:dyDescent="0.2">
      <c r="A132" s="840"/>
      <c r="B132" s="841"/>
      <c r="C132" s="841"/>
      <c r="D132" s="841"/>
      <c r="E132" s="841"/>
      <c r="F132" s="841"/>
      <c r="G132" s="841"/>
      <c r="H132" s="841"/>
      <c r="I132" s="841"/>
      <c r="J132" s="842"/>
      <c r="K132" s="841"/>
      <c r="L132" s="841"/>
      <c r="M132" s="841"/>
      <c r="N132" s="841"/>
      <c r="O132" s="841"/>
      <c r="P132" s="841"/>
      <c r="Q132" s="841"/>
      <c r="R132" s="841"/>
      <c r="S132" s="841"/>
      <c r="T132" s="841"/>
      <c r="U132" s="841"/>
      <c r="V132" s="841"/>
      <c r="W132" s="841"/>
      <c r="X132" s="841"/>
      <c r="Y132" s="841"/>
      <c r="Z132" s="841"/>
    </row>
    <row r="133" spans="1:26" ht="15.75" customHeight="1" x14ac:dyDescent="0.2">
      <c r="A133" s="840"/>
      <c r="B133" s="841"/>
      <c r="C133" s="841"/>
      <c r="D133" s="841"/>
      <c r="E133" s="841"/>
      <c r="F133" s="841"/>
      <c r="G133" s="841"/>
      <c r="H133" s="841"/>
      <c r="I133" s="841"/>
      <c r="J133" s="842"/>
      <c r="K133" s="841"/>
      <c r="L133" s="841"/>
      <c r="M133" s="841"/>
      <c r="N133" s="841"/>
      <c r="O133" s="841"/>
      <c r="P133" s="841"/>
      <c r="Q133" s="841"/>
      <c r="R133" s="841"/>
      <c r="S133" s="841"/>
      <c r="T133" s="841"/>
      <c r="U133" s="841"/>
      <c r="V133" s="841"/>
      <c r="W133" s="841"/>
      <c r="X133" s="841"/>
      <c r="Y133" s="841"/>
      <c r="Z133" s="841"/>
    </row>
    <row r="134" spans="1:26" ht="15.75" customHeight="1" x14ac:dyDescent="0.2">
      <c r="A134" s="840"/>
      <c r="B134" s="841"/>
      <c r="C134" s="841"/>
      <c r="D134" s="841"/>
      <c r="E134" s="841"/>
      <c r="F134" s="841"/>
      <c r="G134" s="841"/>
      <c r="H134" s="841"/>
      <c r="I134" s="841"/>
      <c r="J134" s="842"/>
      <c r="K134" s="841"/>
      <c r="L134" s="841"/>
      <c r="M134" s="841"/>
      <c r="N134" s="841"/>
      <c r="O134" s="841"/>
      <c r="P134" s="841"/>
      <c r="Q134" s="841"/>
      <c r="R134" s="841"/>
      <c r="S134" s="841"/>
      <c r="T134" s="841"/>
      <c r="U134" s="841"/>
      <c r="V134" s="841"/>
      <c r="W134" s="841"/>
      <c r="X134" s="841"/>
      <c r="Y134" s="841"/>
      <c r="Z134" s="841"/>
    </row>
    <row r="135" spans="1:26" ht="15.75" customHeight="1" x14ac:dyDescent="0.2">
      <c r="A135" s="840"/>
      <c r="B135" s="841"/>
      <c r="C135" s="841"/>
      <c r="D135" s="841"/>
      <c r="E135" s="841"/>
      <c r="F135" s="841"/>
      <c r="G135" s="841"/>
      <c r="H135" s="841"/>
      <c r="I135" s="841"/>
      <c r="J135" s="842"/>
      <c r="K135" s="841"/>
      <c r="L135" s="841"/>
      <c r="M135" s="841"/>
      <c r="N135" s="841"/>
      <c r="O135" s="841"/>
      <c r="P135" s="841"/>
      <c r="Q135" s="841"/>
      <c r="R135" s="841"/>
      <c r="S135" s="841"/>
      <c r="T135" s="841"/>
      <c r="U135" s="841"/>
      <c r="V135" s="841"/>
      <c r="W135" s="841"/>
      <c r="X135" s="841"/>
      <c r="Y135" s="841"/>
      <c r="Z135" s="841"/>
    </row>
    <row r="136" spans="1:26" ht="15.75" customHeight="1" x14ac:dyDescent="0.2">
      <c r="A136" s="840"/>
      <c r="B136" s="841"/>
      <c r="C136" s="841"/>
      <c r="D136" s="841"/>
      <c r="E136" s="841"/>
      <c r="F136" s="841"/>
      <c r="G136" s="841"/>
      <c r="H136" s="841"/>
      <c r="I136" s="841"/>
      <c r="J136" s="842"/>
      <c r="K136" s="841"/>
      <c r="L136" s="841"/>
      <c r="M136" s="841"/>
      <c r="N136" s="841"/>
      <c r="O136" s="841"/>
      <c r="P136" s="841"/>
      <c r="Q136" s="841"/>
      <c r="R136" s="841"/>
      <c r="S136" s="841"/>
      <c r="T136" s="841"/>
      <c r="U136" s="841"/>
      <c r="V136" s="841"/>
      <c r="W136" s="841"/>
      <c r="X136" s="841"/>
      <c r="Y136" s="841"/>
      <c r="Z136" s="841"/>
    </row>
    <row r="137" spans="1:26" ht="15.75" customHeight="1" x14ac:dyDescent="0.2">
      <c r="A137" s="840"/>
      <c r="B137" s="841"/>
      <c r="C137" s="841"/>
      <c r="D137" s="841"/>
      <c r="E137" s="841"/>
      <c r="F137" s="841"/>
      <c r="G137" s="841"/>
      <c r="H137" s="841"/>
      <c r="I137" s="841"/>
      <c r="J137" s="842"/>
      <c r="K137" s="841"/>
      <c r="L137" s="841"/>
      <c r="M137" s="841"/>
      <c r="N137" s="841"/>
      <c r="O137" s="841"/>
      <c r="P137" s="841"/>
      <c r="Q137" s="841"/>
      <c r="R137" s="841"/>
      <c r="S137" s="841"/>
      <c r="T137" s="841"/>
      <c r="U137" s="841"/>
      <c r="V137" s="841"/>
      <c r="W137" s="841"/>
      <c r="X137" s="841"/>
      <c r="Y137" s="841"/>
      <c r="Z137" s="841"/>
    </row>
    <row r="138" spans="1:26" ht="15.75" customHeight="1" x14ac:dyDescent="0.2">
      <c r="A138" s="840"/>
      <c r="B138" s="841"/>
      <c r="C138" s="841"/>
      <c r="D138" s="841"/>
      <c r="E138" s="841"/>
      <c r="F138" s="841"/>
      <c r="G138" s="841"/>
      <c r="H138" s="841"/>
      <c r="I138" s="841"/>
      <c r="J138" s="842"/>
      <c r="K138" s="841"/>
      <c r="L138" s="841"/>
      <c r="M138" s="841"/>
      <c r="N138" s="841"/>
      <c r="O138" s="841"/>
      <c r="P138" s="841"/>
      <c r="Q138" s="841"/>
      <c r="R138" s="841"/>
      <c r="S138" s="841"/>
      <c r="T138" s="841"/>
      <c r="U138" s="841"/>
      <c r="V138" s="841"/>
      <c r="W138" s="841"/>
      <c r="X138" s="841"/>
      <c r="Y138" s="841"/>
      <c r="Z138" s="841"/>
    </row>
    <row r="139" spans="1:26" ht="15.75" customHeight="1" x14ac:dyDescent="0.2">
      <c r="A139" s="840"/>
      <c r="B139" s="841"/>
      <c r="C139" s="841"/>
      <c r="D139" s="841"/>
      <c r="E139" s="841"/>
      <c r="F139" s="841"/>
      <c r="G139" s="841"/>
      <c r="H139" s="841"/>
      <c r="I139" s="841"/>
      <c r="J139" s="842"/>
      <c r="K139" s="841"/>
      <c r="L139" s="841"/>
      <c r="M139" s="841"/>
      <c r="N139" s="841"/>
      <c r="O139" s="841"/>
      <c r="P139" s="841"/>
      <c r="Q139" s="841"/>
      <c r="R139" s="841"/>
      <c r="S139" s="841"/>
      <c r="T139" s="841"/>
      <c r="U139" s="841"/>
      <c r="V139" s="841"/>
      <c r="W139" s="841"/>
      <c r="X139" s="841"/>
      <c r="Y139" s="841"/>
      <c r="Z139" s="841"/>
    </row>
    <row r="140" spans="1:26" ht="15.75" customHeight="1" x14ac:dyDescent="0.2">
      <c r="A140" s="840"/>
      <c r="B140" s="841"/>
      <c r="C140" s="841"/>
      <c r="D140" s="841"/>
      <c r="E140" s="841"/>
      <c r="F140" s="841"/>
      <c r="G140" s="841"/>
      <c r="H140" s="841"/>
      <c r="I140" s="841"/>
      <c r="J140" s="842"/>
      <c r="K140" s="841"/>
      <c r="L140" s="841"/>
      <c r="M140" s="841"/>
      <c r="N140" s="841"/>
      <c r="O140" s="841"/>
      <c r="P140" s="841"/>
      <c r="Q140" s="841"/>
      <c r="R140" s="841"/>
      <c r="S140" s="841"/>
      <c r="T140" s="841"/>
      <c r="U140" s="841"/>
      <c r="V140" s="841"/>
      <c r="W140" s="841"/>
      <c r="X140" s="841"/>
      <c r="Y140" s="841"/>
      <c r="Z140" s="841"/>
    </row>
    <row r="141" spans="1:26" ht="15.75" customHeight="1" x14ac:dyDescent="0.2">
      <c r="A141" s="840"/>
      <c r="B141" s="841"/>
      <c r="C141" s="841"/>
      <c r="D141" s="841"/>
      <c r="E141" s="841"/>
      <c r="F141" s="841"/>
      <c r="G141" s="841"/>
      <c r="H141" s="841"/>
      <c r="I141" s="841"/>
      <c r="J141" s="842"/>
      <c r="K141" s="841"/>
      <c r="L141" s="841"/>
      <c r="M141" s="841"/>
      <c r="N141" s="841"/>
      <c r="O141" s="841"/>
      <c r="P141" s="841"/>
      <c r="Q141" s="841"/>
      <c r="R141" s="841"/>
      <c r="S141" s="841"/>
      <c r="T141" s="841"/>
      <c r="U141" s="841"/>
      <c r="V141" s="841"/>
      <c r="W141" s="841"/>
      <c r="X141" s="841"/>
      <c r="Y141" s="841"/>
      <c r="Z141" s="841"/>
    </row>
    <row r="142" spans="1:26" ht="15.75" customHeight="1" x14ac:dyDescent="0.2">
      <c r="A142" s="840"/>
      <c r="B142" s="841"/>
      <c r="C142" s="841"/>
      <c r="D142" s="841"/>
      <c r="E142" s="841"/>
      <c r="F142" s="841"/>
      <c r="G142" s="841"/>
      <c r="H142" s="841"/>
      <c r="I142" s="841"/>
      <c r="J142" s="842"/>
      <c r="K142" s="841"/>
      <c r="L142" s="841"/>
      <c r="M142" s="841"/>
      <c r="N142" s="841"/>
      <c r="O142" s="841"/>
      <c r="P142" s="841"/>
      <c r="Q142" s="841"/>
      <c r="R142" s="841"/>
      <c r="S142" s="841"/>
      <c r="T142" s="841"/>
      <c r="U142" s="841"/>
      <c r="V142" s="841"/>
      <c r="W142" s="841"/>
      <c r="X142" s="841"/>
      <c r="Y142" s="841"/>
      <c r="Z142" s="841"/>
    </row>
    <row r="143" spans="1:26" ht="15.75" customHeight="1" x14ac:dyDescent="0.2">
      <c r="A143" s="840"/>
      <c r="B143" s="841"/>
      <c r="C143" s="841"/>
      <c r="D143" s="841"/>
      <c r="E143" s="841"/>
      <c r="F143" s="841"/>
      <c r="G143" s="841"/>
      <c r="H143" s="841"/>
      <c r="I143" s="841"/>
      <c r="J143" s="842"/>
      <c r="K143" s="841"/>
      <c r="L143" s="841"/>
      <c r="M143" s="841"/>
      <c r="N143" s="841"/>
      <c r="O143" s="841"/>
      <c r="P143" s="841"/>
      <c r="Q143" s="841"/>
      <c r="R143" s="841"/>
      <c r="S143" s="841"/>
      <c r="T143" s="841"/>
      <c r="U143" s="841"/>
      <c r="V143" s="841"/>
      <c r="W143" s="841"/>
      <c r="X143" s="841"/>
      <c r="Y143" s="841"/>
      <c r="Z143" s="841"/>
    </row>
    <row r="144" spans="1:26" ht="15.75" customHeight="1" x14ac:dyDescent="0.2">
      <c r="A144" s="840"/>
      <c r="B144" s="841"/>
      <c r="C144" s="841"/>
      <c r="D144" s="841"/>
      <c r="E144" s="841"/>
      <c r="F144" s="841"/>
      <c r="G144" s="841"/>
      <c r="H144" s="841"/>
      <c r="I144" s="841"/>
      <c r="J144" s="842"/>
      <c r="K144" s="841"/>
      <c r="L144" s="841"/>
      <c r="M144" s="841"/>
      <c r="N144" s="841"/>
      <c r="O144" s="841"/>
      <c r="P144" s="841"/>
      <c r="Q144" s="841"/>
      <c r="R144" s="841"/>
      <c r="S144" s="841"/>
      <c r="T144" s="841"/>
      <c r="U144" s="841"/>
      <c r="V144" s="841"/>
      <c r="W144" s="841"/>
      <c r="X144" s="841"/>
      <c r="Y144" s="841"/>
      <c r="Z144" s="841"/>
    </row>
    <row r="145" spans="1:26" ht="15.75" customHeight="1" x14ac:dyDescent="0.2">
      <c r="A145" s="840"/>
      <c r="B145" s="841"/>
      <c r="C145" s="841"/>
      <c r="D145" s="841"/>
      <c r="E145" s="841"/>
      <c r="F145" s="841"/>
      <c r="G145" s="841"/>
      <c r="H145" s="841"/>
      <c r="I145" s="841"/>
      <c r="J145" s="842"/>
      <c r="K145" s="841"/>
      <c r="L145" s="841"/>
      <c r="M145" s="841"/>
      <c r="N145" s="841"/>
      <c r="O145" s="841"/>
      <c r="P145" s="841"/>
      <c r="Q145" s="841"/>
      <c r="R145" s="841"/>
      <c r="S145" s="841"/>
      <c r="T145" s="841"/>
      <c r="U145" s="841"/>
      <c r="V145" s="841"/>
      <c r="W145" s="841"/>
      <c r="X145" s="841"/>
      <c r="Y145" s="841"/>
      <c r="Z145" s="841"/>
    </row>
    <row r="146" spans="1:26" ht="15.75" customHeight="1" x14ac:dyDescent="0.2">
      <c r="A146" s="840"/>
      <c r="B146" s="841"/>
      <c r="C146" s="841"/>
      <c r="D146" s="841"/>
      <c r="E146" s="841"/>
      <c r="F146" s="841"/>
      <c r="G146" s="841"/>
      <c r="H146" s="841"/>
      <c r="I146" s="841"/>
      <c r="J146" s="842"/>
      <c r="K146" s="841"/>
      <c r="L146" s="841"/>
      <c r="M146" s="841"/>
      <c r="N146" s="841"/>
      <c r="O146" s="841"/>
      <c r="P146" s="841"/>
      <c r="Q146" s="841"/>
      <c r="R146" s="841"/>
      <c r="S146" s="841"/>
      <c r="T146" s="841"/>
      <c r="U146" s="841"/>
      <c r="V146" s="841"/>
      <c r="W146" s="841"/>
      <c r="X146" s="841"/>
      <c r="Y146" s="841"/>
      <c r="Z146" s="841"/>
    </row>
    <row r="147" spans="1:26" ht="15.75" customHeight="1" x14ac:dyDescent="0.2">
      <c r="A147" s="840"/>
      <c r="B147" s="841"/>
      <c r="C147" s="841"/>
      <c r="D147" s="841"/>
      <c r="E147" s="841"/>
      <c r="F147" s="841"/>
      <c r="G147" s="841"/>
      <c r="H147" s="841"/>
      <c r="I147" s="841"/>
      <c r="J147" s="842"/>
      <c r="K147" s="841"/>
      <c r="L147" s="841"/>
      <c r="M147" s="841"/>
      <c r="N147" s="841"/>
      <c r="O147" s="841"/>
      <c r="P147" s="841"/>
      <c r="Q147" s="841"/>
      <c r="R147" s="841"/>
      <c r="S147" s="841"/>
      <c r="T147" s="841"/>
      <c r="U147" s="841"/>
      <c r="V147" s="841"/>
      <c r="W147" s="841"/>
      <c r="X147" s="841"/>
      <c r="Y147" s="841"/>
      <c r="Z147" s="841"/>
    </row>
    <row r="148" spans="1:26" ht="15.75" customHeight="1" x14ac:dyDescent="0.2">
      <c r="A148" s="840"/>
      <c r="B148" s="841"/>
      <c r="C148" s="841"/>
      <c r="D148" s="841"/>
      <c r="E148" s="841"/>
      <c r="F148" s="841"/>
      <c r="G148" s="841"/>
      <c r="H148" s="841"/>
      <c r="I148" s="841"/>
      <c r="J148" s="842"/>
      <c r="K148" s="841"/>
      <c r="L148" s="841"/>
      <c r="M148" s="841"/>
      <c r="N148" s="841"/>
      <c r="O148" s="841"/>
      <c r="P148" s="841"/>
      <c r="Q148" s="841"/>
      <c r="R148" s="841"/>
      <c r="S148" s="841"/>
      <c r="T148" s="841"/>
      <c r="U148" s="841"/>
      <c r="V148" s="841"/>
      <c r="W148" s="841"/>
      <c r="X148" s="841"/>
      <c r="Y148" s="841"/>
      <c r="Z148" s="841"/>
    </row>
    <row r="149" spans="1:26" ht="15.75" customHeight="1" x14ac:dyDescent="0.2">
      <c r="A149" s="840"/>
      <c r="B149" s="841"/>
      <c r="C149" s="841"/>
      <c r="D149" s="841"/>
      <c r="E149" s="841"/>
      <c r="F149" s="841"/>
      <c r="G149" s="841"/>
      <c r="H149" s="841"/>
      <c r="I149" s="841"/>
      <c r="J149" s="842"/>
      <c r="K149" s="841"/>
      <c r="L149" s="841"/>
      <c r="M149" s="841"/>
      <c r="N149" s="841"/>
      <c r="O149" s="841"/>
      <c r="P149" s="841"/>
      <c r="Q149" s="841"/>
      <c r="R149" s="841"/>
      <c r="S149" s="841"/>
      <c r="T149" s="841"/>
      <c r="U149" s="841"/>
      <c r="V149" s="841"/>
      <c r="W149" s="841"/>
      <c r="X149" s="841"/>
      <c r="Y149" s="841"/>
      <c r="Z149" s="841"/>
    </row>
    <row r="150" spans="1:26" ht="15.75" customHeight="1" x14ac:dyDescent="0.2">
      <c r="A150" s="840"/>
      <c r="B150" s="841"/>
      <c r="C150" s="841"/>
      <c r="D150" s="841"/>
      <c r="E150" s="841"/>
      <c r="F150" s="841"/>
      <c r="G150" s="841"/>
      <c r="H150" s="841"/>
      <c r="I150" s="841"/>
      <c r="J150" s="842"/>
      <c r="K150" s="841"/>
      <c r="L150" s="841"/>
      <c r="M150" s="841"/>
      <c r="N150" s="841"/>
      <c r="O150" s="841"/>
      <c r="P150" s="841"/>
      <c r="Q150" s="841"/>
      <c r="R150" s="841"/>
      <c r="S150" s="841"/>
      <c r="T150" s="841"/>
      <c r="U150" s="841"/>
      <c r="V150" s="841"/>
      <c r="W150" s="841"/>
      <c r="X150" s="841"/>
      <c r="Y150" s="841"/>
      <c r="Z150" s="841"/>
    </row>
    <row r="151" spans="1:26" ht="15.75" customHeight="1" x14ac:dyDescent="0.2">
      <c r="A151" s="840"/>
      <c r="B151" s="841"/>
      <c r="C151" s="841"/>
      <c r="D151" s="841"/>
      <c r="E151" s="841"/>
      <c r="F151" s="841"/>
      <c r="G151" s="841"/>
      <c r="H151" s="841"/>
      <c r="I151" s="841"/>
      <c r="J151" s="842"/>
      <c r="K151" s="841"/>
      <c r="L151" s="841"/>
      <c r="M151" s="841"/>
      <c r="N151" s="841"/>
      <c r="O151" s="841"/>
      <c r="P151" s="841"/>
      <c r="Q151" s="841"/>
      <c r="R151" s="841"/>
      <c r="S151" s="841"/>
      <c r="T151" s="841"/>
      <c r="U151" s="841"/>
      <c r="V151" s="841"/>
      <c r="W151" s="841"/>
      <c r="X151" s="841"/>
      <c r="Y151" s="841"/>
      <c r="Z151" s="841"/>
    </row>
    <row r="152" spans="1:26" ht="15.75" customHeight="1" x14ac:dyDescent="0.2">
      <c r="A152" s="840"/>
      <c r="B152" s="841"/>
      <c r="C152" s="841"/>
      <c r="D152" s="841"/>
      <c r="E152" s="841"/>
      <c r="F152" s="841"/>
      <c r="G152" s="841"/>
      <c r="H152" s="841"/>
      <c r="I152" s="841"/>
      <c r="J152" s="842"/>
      <c r="K152" s="841"/>
      <c r="L152" s="841"/>
      <c r="M152" s="841"/>
      <c r="N152" s="841"/>
      <c r="O152" s="841"/>
      <c r="P152" s="841"/>
      <c r="Q152" s="841"/>
      <c r="R152" s="841"/>
      <c r="S152" s="841"/>
      <c r="T152" s="841"/>
      <c r="U152" s="841"/>
      <c r="V152" s="841"/>
      <c r="W152" s="841"/>
      <c r="X152" s="841"/>
      <c r="Y152" s="841"/>
      <c r="Z152" s="841"/>
    </row>
    <row r="153" spans="1:26" ht="15.75" customHeight="1" x14ac:dyDescent="0.2">
      <c r="A153" s="840"/>
      <c r="B153" s="841"/>
      <c r="C153" s="841"/>
      <c r="D153" s="841"/>
      <c r="E153" s="841"/>
      <c r="F153" s="841"/>
      <c r="G153" s="841"/>
      <c r="H153" s="841"/>
      <c r="I153" s="841"/>
      <c r="J153" s="842"/>
      <c r="K153" s="841"/>
      <c r="L153" s="841"/>
      <c r="M153" s="841"/>
      <c r="N153" s="841"/>
      <c r="O153" s="841"/>
      <c r="P153" s="841"/>
      <c r="Q153" s="841"/>
      <c r="R153" s="841"/>
      <c r="S153" s="841"/>
      <c r="T153" s="841"/>
      <c r="U153" s="841"/>
      <c r="V153" s="841"/>
      <c r="W153" s="841"/>
      <c r="X153" s="841"/>
      <c r="Y153" s="841"/>
      <c r="Z153" s="841"/>
    </row>
    <row r="154" spans="1:26" ht="15.75" customHeight="1" x14ac:dyDescent="0.2">
      <c r="A154" s="840"/>
      <c r="B154" s="841"/>
      <c r="C154" s="841"/>
      <c r="D154" s="841"/>
      <c r="E154" s="841"/>
      <c r="F154" s="841"/>
      <c r="G154" s="841"/>
      <c r="H154" s="841"/>
      <c r="I154" s="841"/>
      <c r="J154" s="842"/>
      <c r="K154" s="841"/>
      <c r="L154" s="841"/>
      <c r="M154" s="841"/>
      <c r="N154" s="841"/>
      <c r="O154" s="841"/>
      <c r="P154" s="841"/>
      <c r="Q154" s="841"/>
      <c r="R154" s="841"/>
      <c r="S154" s="841"/>
      <c r="T154" s="841"/>
      <c r="U154" s="841"/>
      <c r="V154" s="841"/>
      <c r="W154" s="841"/>
      <c r="X154" s="841"/>
      <c r="Y154" s="841"/>
      <c r="Z154" s="841"/>
    </row>
    <row r="155" spans="1:26" ht="15.75" customHeight="1" x14ac:dyDescent="0.2">
      <c r="A155" s="840"/>
      <c r="B155" s="841"/>
      <c r="C155" s="841"/>
      <c r="D155" s="841"/>
      <c r="E155" s="841"/>
      <c r="F155" s="841"/>
      <c r="G155" s="841"/>
      <c r="H155" s="841"/>
      <c r="I155" s="841"/>
      <c r="J155" s="842"/>
      <c r="K155" s="841"/>
      <c r="L155" s="841"/>
      <c r="M155" s="841"/>
      <c r="N155" s="841"/>
      <c r="O155" s="841"/>
      <c r="P155" s="841"/>
      <c r="Q155" s="841"/>
      <c r="R155" s="841"/>
      <c r="S155" s="841"/>
      <c r="T155" s="841"/>
      <c r="U155" s="841"/>
      <c r="V155" s="841"/>
      <c r="W155" s="841"/>
      <c r="X155" s="841"/>
      <c r="Y155" s="841"/>
      <c r="Z155" s="841"/>
    </row>
    <row r="156" spans="1:26" ht="15.75" customHeight="1" x14ac:dyDescent="0.2">
      <c r="A156" s="840"/>
      <c r="B156" s="841"/>
      <c r="C156" s="841"/>
      <c r="D156" s="841"/>
      <c r="E156" s="841"/>
      <c r="F156" s="841"/>
      <c r="G156" s="841"/>
      <c r="H156" s="841"/>
      <c r="I156" s="841"/>
      <c r="J156" s="842"/>
      <c r="K156" s="841"/>
      <c r="L156" s="841"/>
      <c r="M156" s="841"/>
      <c r="N156" s="841"/>
      <c r="O156" s="841"/>
      <c r="P156" s="841"/>
      <c r="Q156" s="841"/>
      <c r="R156" s="841"/>
      <c r="S156" s="841"/>
      <c r="T156" s="841"/>
      <c r="U156" s="841"/>
      <c r="V156" s="841"/>
      <c r="W156" s="841"/>
      <c r="X156" s="841"/>
      <c r="Y156" s="841"/>
      <c r="Z156" s="841"/>
    </row>
    <row r="157" spans="1:26" ht="15.75" customHeight="1" x14ac:dyDescent="0.2">
      <c r="A157" s="840"/>
      <c r="B157" s="841"/>
      <c r="C157" s="841"/>
      <c r="D157" s="841"/>
      <c r="E157" s="841"/>
      <c r="F157" s="841"/>
      <c r="G157" s="841"/>
      <c r="H157" s="841"/>
      <c r="I157" s="841"/>
      <c r="J157" s="842"/>
      <c r="K157" s="841"/>
      <c r="L157" s="841"/>
      <c r="M157" s="841"/>
      <c r="N157" s="841"/>
      <c r="O157" s="841"/>
      <c r="P157" s="841"/>
      <c r="Q157" s="841"/>
      <c r="R157" s="841"/>
      <c r="S157" s="841"/>
      <c r="T157" s="841"/>
      <c r="U157" s="841"/>
      <c r="V157" s="841"/>
      <c r="W157" s="841"/>
      <c r="X157" s="841"/>
      <c r="Y157" s="841"/>
      <c r="Z157" s="841"/>
    </row>
    <row r="158" spans="1:26" ht="15.75" customHeight="1" x14ac:dyDescent="0.2">
      <c r="A158" s="840"/>
      <c r="B158" s="841"/>
      <c r="C158" s="841"/>
      <c r="D158" s="841"/>
      <c r="E158" s="841"/>
      <c r="F158" s="841"/>
      <c r="G158" s="841"/>
      <c r="H158" s="841"/>
      <c r="I158" s="841"/>
      <c r="J158" s="842"/>
      <c r="K158" s="841"/>
      <c r="L158" s="841"/>
      <c r="M158" s="841"/>
      <c r="N158" s="841"/>
      <c r="O158" s="841"/>
      <c r="P158" s="841"/>
      <c r="Q158" s="841"/>
      <c r="R158" s="841"/>
      <c r="S158" s="841"/>
      <c r="T158" s="841"/>
      <c r="U158" s="841"/>
      <c r="V158" s="841"/>
      <c r="W158" s="841"/>
      <c r="X158" s="841"/>
      <c r="Y158" s="841"/>
      <c r="Z158" s="841"/>
    </row>
    <row r="159" spans="1:26" ht="15.75" customHeight="1" x14ac:dyDescent="0.2">
      <c r="A159" s="840"/>
      <c r="B159" s="841"/>
      <c r="C159" s="841"/>
      <c r="D159" s="841"/>
      <c r="E159" s="841"/>
      <c r="F159" s="841"/>
      <c r="G159" s="841"/>
      <c r="H159" s="841"/>
      <c r="I159" s="841"/>
      <c r="J159" s="842"/>
      <c r="K159" s="841"/>
      <c r="L159" s="841"/>
      <c r="M159" s="841"/>
      <c r="N159" s="841"/>
      <c r="O159" s="841"/>
      <c r="P159" s="841"/>
      <c r="Q159" s="841"/>
      <c r="R159" s="841"/>
      <c r="S159" s="841"/>
      <c r="T159" s="841"/>
      <c r="U159" s="841"/>
      <c r="V159" s="841"/>
      <c r="W159" s="841"/>
      <c r="X159" s="841"/>
      <c r="Y159" s="841"/>
      <c r="Z159" s="841"/>
    </row>
    <row r="160" spans="1:26" ht="15.75" customHeight="1" x14ac:dyDescent="0.2">
      <c r="A160" s="840"/>
      <c r="B160" s="841"/>
      <c r="C160" s="841"/>
      <c r="D160" s="841"/>
      <c r="E160" s="841"/>
      <c r="F160" s="841"/>
      <c r="G160" s="841"/>
      <c r="H160" s="841"/>
      <c r="I160" s="841"/>
      <c r="J160" s="842"/>
      <c r="K160" s="841"/>
      <c r="L160" s="841"/>
      <c r="M160" s="841"/>
      <c r="N160" s="841"/>
      <c r="O160" s="841"/>
      <c r="P160" s="841"/>
      <c r="Q160" s="841"/>
      <c r="R160" s="841"/>
      <c r="S160" s="841"/>
      <c r="T160" s="841"/>
      <c r="U160" s="841"/>
      <c r="V160" s="841"/>
      <c r="W160" s="841"/>
      <c r="X160" s="841"/>
      <c r="Y160" s="841"/>
      <c r="Z160" s="841"/>
    </row>
    <row r="161" spans="1:26" ht="15.75" customHeight="1" x14ac:dyDescent="0.2">
      <c r="A161" s="840"/>
      <c r="B161" s="841"/>
      <c r="C161" s="841"/>
      <c r="D161" s="841"/>
      <c r="E161" s="841"/>
      <c r="F161" s="841"/>
      <c r="G161" s="841"/>
      <c r="H161" s="841"/>
      <c r="I161" s="841"/>
      <c r="J161" s="842"/>
      <c r="K161" s="841"/>
      <c r="L161" s="841"/>
      <c r="M161" s="841"/>
      <c r="N161" s="841"/>
      <c r="O161" s="841"/>
      <c r="P161" s="841"/>
      <c r="Q161" s="841"/>
      <c r="R161" s="841"/>
      <c r="S161" s="841"/>
      <c r="T161" s="841"/>
      <c r="U161" s="841"/>
      <c r="V161" s="841"/>
      <c r="W161" s="841"/>
      <c r="X161" s="841"/>
      <c r="Y161" s="841"/>
      <c r="Z161" s="841"/>
    </row>
    <row r="162" spans="1:26" ht="15.75" customHeight="1" x14ac:dyDescent="0.2">
      <c r="A162" s="840"/>
      <c r="B162" s="841"/>
      <c r="C162" s="841"/>
      <c r="D162" s="841"/>
      <c r="E162" s="841"/>
      <c r="F162" s="841"/>
      <c r="G162" s="841"/>
      <c r="H162" s="841"/>
      <c r="I162" s="841"/>
      <c r="J162" s="842"/>
      <c r="K162" s="841"/>
      <c r="L162" s="841"/>
      <c r="M162" s="841"/>
      <c r="N162" s="841"/>
      <c r="O162" s="841"/>
      <c r="P162" s="841"/>
      <c r="Q162" s="841"/>
      <c r="R162" s="841"/>
      <c r="S162" s="841"/>
      <c r="T162" s="841"/>
      <c r="U162" s="841"/>
      <c r="V162" s="841"/>
      <c r="W162" s="841"/>
      <c r="X162" s="841"/>
      <c r="Y162" s="841"/>
      <c r="Z162" s="841"/>
    </row>
    <row r="163" spans="1:26" ht="15.75" customHeight="1" x14ac:dyDescent="0.2">
      <c r="A163" s="840"/>
      <c r="B163" s="841"/>
      <c r="C163" s="841"/>
      <c r="D163" s="841"/>
      <c r="E163" s="841"/>
      <c r="F163" s="841"/>
      <c r="G163" s="841"/>
      <c r="H163" s="841"/>
      <c r="I163" s="841"/>
      <c r="J163" s="842"/>
      <c r="K163" s="841"/>
      <c r="L163" s="841"/>
      <c r="M163" s="841"/>
      <c r="N163" s="841"/>
      <c r="O163" s="841"/>
      <c r="P163" s="841"/>
      <c r="Q163" s="841"/>
      <c r="R163" s="841"/>
      <c r="S163" s="841"/>
      <c r="T163" s="841"/>
      <c r="U163" s="841"/>
      <c r="V163" s="841"/>
      <c r="W163" s="841"/>
      <c r="X163" s="841"/>
      <c r="Y163" s="841"/>
      <c r="Z163" s="841"/>
    </row>
    <row r="164" spans="1:26" ht="15.75" customHeight="1" x14ac:dyDescent="0.2">
      <c r="A164" s="840"/>
      <c r="B164" s="841"/>
      <c r="C164" s="841"/>
      <c r="D164" s="841"/>
      <c r="E164" s="841"/>
      <c r="F164" s="841"/>
      <c r="G164" s="841"/>
      <c r="H164" s="841"/>
      <c r="I164" s="841"/>
      <c r="J164" s="842"/>
      <c r="K164" s="841"/>
      <c r="L164" s="841"/>
      <c r="M164" s="841"/>
      <c r="N164" s="841"/>
      <c r="O164" s="841"/>
      <c r="P164" s="841"/>
      <c r="Q164" s="841"/>
      <c r="R164" s="841"/>
      <c r="S164" s="841"/>
      <c r="T164" s="841"/>
      <c r="U164" s="841"/>
      <c r="V164" s="841"/>
      <c r="W164" s="841"/>
      <c r="X164" s="841"/>
      <c r="Y164" s="841"/>
      <c r="Z164" s="841"/>
    </row>
    <row r="165" spans="1:26" ht="15.75" customHeight="1" x14ac:dyDescent="0.2">
      <c r="A165" s="840"/>
      <c r="B165" s="841"/>
      <c r="C165" s="841"/>
      <c r="D165" s="841"/>
      <c r="E165" s="841"/>
      <c r="F165" s="841"/>
      <c r="G165" s="841"/>
      <c r="H165" s="841"/>
      <c r="I165" s="841"/>
      <c r="J165" s="842"/>
      <c r="K165" s="841"/>
      <c r="L165" s="841"/>
      <c r="M165" s="841"/>
      <c r="N165" s="841"/>
      <c r="O165" s="841"/>
      <c r="P165" s="841"/>
      <c r="Q165" s="841"/>
      <c r="R165" s="841"/>
      <c r="S165" s="841"/>
      <c r="T165" s="841"/>
      <c r="U165" s="841"/>
      <c r="V165" s="841"/>
      <c r="W165" s="841"/>
      <c r="X165" s="841"/>
      <c r="Y165" s="841"/>
      <c r="Z165" s="841"/>
    </row>
    <row r="166" spans="1:26" ht="15.75" customHeight="1" x14ac:dyDescent="0.2">
      <c r="A166" s="840"/>
      <c r="B166" s="841"/>
      <c r="C166" s="841"/>
      <c r="D166" s="841"/>
      <c r="E166" s="841"/>
      <c r="F166" s="841"/>
      <c r="G166" s="841"/>
      <c r="H166" s="841"/>
      <c r="I166" s="841"/>
      <c r="J166" s="842"/>
      <c r="K166" s="841"/>
      <c r="L166" s="841"/>
      <c r="M166" s="841"/>
      <c r="N166" s="841"/>
      <c r="O166" s="841"/>
      <c r="P166" s="841"/>
      <c r="Q166" s="841"/>
      <c r="R166" s="841"/>
      <c r="S166" s="841"/>
      <c r="T166" s="841"/>
      <c r="U166" s="841"/>
      <c r="V166" s="841"/>
      <c r="W166" s="841"/>
      <c r="X166" s="841"/>
      <c r="Y166" s="841"/>
      <c r="Z166" s="841"/>
    </row>
    <row r="167" spans="1:26" ht="15.75" customHeight="1" x14ac:dyDescent="0.2">
      <c r="A167" s="840"/>
      <c r="B167" s="841"/>
      <c r="C167" s="841"/>
      <c r="D167" s="841"/>
      <c r="E167" s="841"/>
      <c r="F167" s="841"/>
      <c r="G167" s="841"/>
      <c r="H167" s="841"/>
      <c r="I167" s="841"/>
      <c r="J167" s="842"/>
      <c r="K167" s="841"/>
      <c r="L167" s="841"/>
      <c r="M167" s="841"/>
      <c r="N167" s="841"/>
      <c r="O167" s="841"/>
      <c r="P167" s="841"/>
      <c r="Q167" s="841"/>
      <c r="R167" s="841"/>
      <c r="S167" s="841"/>
      <c r="T167" s="841"/>
      <c r="U167" s="841"/>
      <c r="V167" s="841"/>
      <c r="W167" s="841"/>
      <c r="X167" s="841"/>
      <c r="Y167" s="841"/>
      <c r="Z167" s="841"/>
    </row>
    <row r="168" spans="1:26" ht="15.75" customHeight="1" x14ac:dyDescent="0.2">
      <c r="A168" s="840"/>
      <c r="B168" s="841"/>
      <c r="C168" s="841"/>
      <c r="D168" s="841"/>
      <c r="E168" s="841"/>
      <c r="F168" s="841"/>
      <c r="G168" s="841"/>
      <c r="H168" s="841"/>
      <c r="I168" s="841"/>
      <c r="J168" s="842"/>
      <c r="K168" s="841"/>
      <c r="L168" s="841"/>
      <c r="M168" s="841"/>
      <c r="N168" s="841"/>
      <c r="O168" s="841"/>
      <c r="P168" s="841"/>
      <c r="Q168" s="841"/>
      <c r="R168" s="841"/>
      <c r="S168" s="841"/>
      <c r="T168" s="841"/>
      <c r="U168" s="841"/>
      <c r="V168" s="841"/>
      <c r="W168" s="841"/>
      <c r="X168" s="841"/>
      <c r="Y168" s="841"/>
      <c r="Z168" s="841"/>
    </row>
    <row r="169" spans="1:26" ht="15.75" customHeight="1" x14ac:dyDescent="0.2">
      <c r="A169" s="840"/>
      <c r="B169" s="841"/>
      <c r="C169" s="841"/>
      <c r="D169" s="841"/>
      <c r="E169" s="841"/>
      <c r="F169" s="841"/>
      <c r="G169" s="841"/>
      <c r="H169" s="841"/>
      <c r="I169" s="841"/>
      <c r="J169" s="842"/>
      <c r="K169" s="841"/>
      <c r="L169" s="841"/>
      <c r="M169" s="841"/>
      <c r="N169" s="841"/>
      <c r="O169" s="841"/>
      <c r="P169" s="841"/>
      <c r="Q169" s="841"/>
      <c r="R169" s="841"/>
      <c r="S169" s="841"/>
      <c r="T169" s="841"/>
      <c r="U169" s="841"/>
      <c r="V169" s="841"/>
      <c r="W169" s="841"/>
      <c r="X169" s="841"/>
      <c r="Y169" s="841"/>
      <c r="Z169" s="841"/>
    </row>
    <row r="170" spans="1:26" ht="15.75" customHeight="1" x14ac:dyDescent="0.2">
      <c r="A170" s="840"/>
      <c r="B170" s="841"/>
      <c r="C170" s="841"/>
      <c r="D170" s="841"/>
      <c r="E170" s="841"/>
      <c r="F170" s="841"/>
      <c r="G170" s="841"/>
      <c r="H170" s="841"/>
      <c r="I170" s="841"/>
      <c r="J170" s="842"/>
      <c r="K170" s="841"/>
      <c r="L170" s="841"/>
      <c r="M170" s="841"/>
      <c r="N170" s="841"/>
      <c r="O170" s="841"/>
      <c r="P170" s="841"/>
      <c r="Q170" s="841"/>
      <c r="R170" s="841"/>
      <c r="S170" s="841"/>
      <c r="T170" s="841"/>
      <c r="U170" s="841"/>
      <c r="V170" s="841"/>
      <c r="W170" s="841"/>
      <c r="X170" s="841"/>
      <c r="Y170" s="841"/>
      <c r="Z170" s="841"/>
    </row>
    <row r="171" spans="1:26" ht="15.75" customHeight="1" x14ac:dyDescent="0.2">
      <c r="A171" s="840"/>
      <c r="B171" s="841"/>
      <c r="C171" s="841"/>
      <c r="D171" s="841"/>
      <c r="E171" s="841"/>
      <c r="F171" s="841"/>
      <c r="G171" s="841"/>
      <c r="H171" s="841"/>
      <c r="I171" s="841"/>
      <c r="J171" s="842"/>
      <c r="K171" s="841"/>
      <c r="L171" s="841"/>
      <c r="M171" s="841"/>
      <c r="N171" s="841"/>
      <c r="O171" s="841"/>
      <c r="P171" s="841"/>
      <c r="Q171" s="841"/>
      <c r="R171" s="841"/>
      <c r="S171" s="841"/>
      <c r="T171" s="841"/>
      <c r="U171" s="841"/>
      <c r="V171" s="841"/>
      <c r="W171" s="841"/>
      <c r="X171" s="841"/>
      <c r="Y171" s="841"/>
      <c r="Z171" s="841"/>
    </row>
    <row r="172" spans="1:26" ht="15.75" customHeight="1" x14ac:dyDescent="0.2">
      <c r="A172" s="840"/>
      <c r="B172" s="841"/>
      <c r="C172" s="841"/>
      <c r="D172" s="841"/>
      <c r="E172" s="841"/>
      <c r="F172" s="841"/>
      <c r="G172" s="841"/>
      <c r="H172" s="841"/>
      <c r="I172" s="841"/>
      <c r="J172" s="842"/>
      <c r="K172" s="841"/>
      <c r="L172" s="841"/>
      <c r="M172" s="841"/>
      <c r="N172" s="841"/>
      <c r="O172" s="841"/>
      <c r="P172" s="841"/>
      <c r="Q172" s="841"/>
      <c r="R172" s="841"/>
      <c r="S172" s="841"/>
      <c r="T172" s="841"/>
      <c r="U172" s="841"/>
      <c r="V172" s="841"/>
      <c r="W172" s="841"/>
      <c r="X172" s="841"/>
      <c r="Y172" s="841"/>
      <c r="Z172" s="841"/>
    </row>
    <row r="173" spans="1:26" ht="15.75" customHeight="1" x14ac:dyDescent="0.2">
      <c r="A173" s="840"/>
      <c r="B173" s="841"/>
      <c r="C173" s="841"/>
      <c r="D173" s="841"/>
      <c r="E173" s="841"/>
      <c r="F173" s="841"/>
      <c r="G173" s="841"/>
      <c r="H173" s="841"/>
      <c r="I173" s="841"/>
      <c r="J173" s="842"/>
      <c r="K173" s="841"/>
      <c r="L173" s="841"/>
      <c r="M173" s="841"/>
      <c r="N173" s="841"/>
      <c r="O173" s="841"/>
      <c r="P173" s="841"/>
      <c r="Q173" s="841"/>
      <c r="R173" s="841"/>
      <c r="S173" s="841"/>
      <c r="T173" s="841"/>
      <c r="U173" s="841"/>
      <c r="V173" s="841"/>
      <c r="W173" s="841"/>
      <c r="X173" s="841"/>
      <c r="Y173" s="841"/>
      <c r="Z173" s="841"/>
    </row>
    <row r="174" spans="1:26" ht="15.75" customHeight="1" x14ac:dyDescent="0.2">
      <c r="A174" s="840"/>
      <c r="B174" s="841"/>
      <c r="C174" s="841"/>
      <c r="D174" s="841"/>
      <c r="E174" s="841"/>
      <c r="F174" s="841"/>
      <c r="G174" s="841"/>
      <c r="H174" s="841"/>
      <c r="I174" s="841"/>
      <c r="J174" s="842"/>
      <c r="K174" s="841"/>
      <c r="L174" s="841"/>
      <c r="M174" s="841"/>
      <c r="N174" s="841"/>
      <c r="O174" s="841"/>
      <c r="P174" s="841"/>
      <c r="Q174" s="841"/>
      <c r="R174" s="841"/>
      <c r="S174" s="841"/>
      <c r="T174" s="841"/>
      <c r="U174" s="841"/>
      <c r="V174" s="841"/>
      <c r="W174" s="841"/>
      <c r="X174" s="841"/>
      <c r="Y174" s="841"/>
      <c r="Z174" s="841"/>
    </row>
    <row r="175" spans="1:26" ht="15.75" customHeight="1" x14ac:dyDescent="0.2">
      <c r="A175" s="840"/>
      <c r="B175" s="841"/>
      <c r="C175" s="841"/>
      <c r="D175" s="841"/>
      <c r="E175" s="841"/>
      <c r="F175" s="841"/>
      <c r="G175" s="841"/>
      <c r="H175" s="841"/>
      <c r="I175" s="841"/>
      <c r="J175" s="842"/>
      <c r="K175" s="841"/>
      <c r="L175" s="841"/>
      <c r="M175" s="841"/>
      <c r="N175" s="841"/>
      <c r="O175" s="841"/>
      <c r="P175" s="841"/>
      <c r="Q175" s="841"/>
      <c r="R175" s="841"/>
      <c r="S175" s="841"/>
      <c r="T175" s="841"/>
      <c r="U175" s="841"/>
      <c r="V175" s="841"/>
      <c r="W175" s="841"/>
      <c r="X175" s="841"/>
      <c r="Y175" s="841"/>
      <c r="Z175" s="841"/>
    </row>
    <row r="176" spans="1:26" ht="15.75" customHeight="1" x14ac:dyDescent="0.2">
      <c r="A176" s="840"/>
      <c r="B176" s="841"/>
      <c r="C176" s="841"/>
      <c r="D176" s="841"/>
      <c r="E176" s="841"/>
      <c r="F176" s="841"/>
      <c r="G176" s="841"/>
      <c r="H176" s="841"/>
      <c r="I176" s="841"/>
      <c r="J176" s="842"/>
      <c r="K176" s="841"/>
      <c r="L176" s="841"/>
      <c r="M176" s="841"/>
      <c r="N176" s="841"/>
      <c r="O176" s="841"/>
      <c r="P176" s="841"/>
      <c r="Q176" s="841"/>
      <c r="R176" s="841"/>
      <c r="S176" s="841"/>
      <c r="T176" s="841"/>
      <c r="U176" s="841"/>
      <c r="V176" s="841"/>
      <c r="W176" s="841"/>
      <c r="X176" s="841"/>
      <c r="Y176" s="841"/>
      <c r="Z176" s="841"/>
    </row>
    <row r="177" spans="1:26" ht="15.75" customHeight="1" x14ac:dyDescent="0.2">
      <c r="A177" s="840"/>
      <c r="B177" s="841"/>
      <c r="C177" s="841"/>
      <c r="D177" s="841"/>
      <c r="E177" s="841"/>
      <c r="F177" s="841"/>
      <c r="G177" s="841"/>
      <c r="H177" s="841"/>
      <c r="I177" s="841"/>
      <c r="J177" s="842"/>
      <c r="K177" s="841"/>
      <c r="L177" s="841"/>
      <c r="M177" s="841"/>
      <c r="N177" s="841"/>
      <c r="O177" s="841"/>
      <c r="P177" s="841"/>
      <c r="Q177" s="841"/>
      <c r="R177" s="841"/>
      <c r="S177" s="841"/>
      <c r="T177" s="841"/>
      <c r="U177" s="841"/>
      <c r="V177" s="841"/>
      <c r="W177" s="841"/>
      <c r="X177" s="841"/>
      <c r="Y177" s="841"/>
      <c r="Z177" s="841"/>
    </row>
    <row r="178" spans="1:26" ht="15.75" customHeight="1" x14ac:dyDescent="0.2">
      <c r="A178" s="840"/>
      <c r="B178" s="841"/>
      <c r="C178" s="841"/>
      <c r="D178" s="841"/>
      <c r="E178" s="841"/>
      <c r="F178" s="841"/>
      <c r="G178" s="841"/>
      <c r="H178" s="841"/>
      <c r="I178" s="841"/>
      <c r="J178" s="842"/>
      <c r="K178" s="841"/>
      <c r="L178" s="841"/>
      <c r="M178" s="841"/>
      <c r="N178" s="841"/>
      <c r="O178" s="841"/>
      <c r="P178" s="841"/>
      <c r="Q178" s="841"/>
      <c r="R178" s="841"/>
      <c r="S178" s="841"/>
      <c r="T178" s="841"/>
      <c r="U178" s="841"/>
      <c r="V178" s="841"/>
      <c r="W178" s="841"/>
      <c r="X178" s="841"/>
      <c r="Y178" s="841"/>
      <c r="Z178" s="841"/>
    </row>
    <row r="179" spans="1:26" ht="15.75" customHeight="1" x14ac:dyDescent="0.2">
      <c r="A179" s="840"/>
      <c r="B179" s="841"/>
      <c r="C179" s="841"/>
      <c r="D179" s="841"/>
      <c r="E179" s="841"/>
      <c r="F179" s="841"/>
      <c r="G179" s="841"/>
      <c r="H179" s="841"/>
      <c r="I179" s="841"/>
      <c r="J179" s="842"/>
      <c r="K179" s="841"/>
      <c r="L179" s="841"/>
      <c r="M179" s="841"/>
      <c r="N179" s="841"/>
      <c r="O179" s="841"/>
      <c r="P179" s="841"/>
      <c r="Q179" s="841"/>
      <c r="R179" s="841"/>
      <c r="S179" s="841"/>
      <c r="T179" s="841"/>
      <c r="U179" s="841"/>
      <c r="V179" s="841"/>
      <c r="W179" s="841"/>
      <c r="X179" s="841"/>
      <c r="Y179" s="841"/>
      <c r="Z179" s="841"/>
    </row>
    <row r="180" spans="1:26" ht="15.75" customHeight="1" x14ac:dyDescent="0.2">
      <c r="A180" s="840"/>
      <c r="B180" s="841"/>
      <c r="C180" s="841"/>
      <c r="D180" s="841"/>
      <c r="E180" s="841"/>
      <c r="F180" s="841"/>
      <c r="G180" s="841"/>
      <c r="H180" s="841"/>
      <c r="I180" s="841"/>
      <c r="J180" s="842"/>
      <c r="K180" s="841"/>
      <c r="L180" s="841"/>
      <c r="M180" s="841"/>
      <c r="N180" s="841"/>
      <c r="O180" s="841"/>
      <c r="P180" s="841"/>
      <c r="Q180" s="841"/>
      <c r="R180" s="841"/>
      <c r="S180" s="841"/>
      <c r="T180" s="841"/>
      <c r="U180" s="841"/>
      <c r="V180" s="841"/>
      <c r="W180" s="841"/>
      <c r="X180" s="841"/>
      <c r="Y180" s="841"/>
      <c r="Z180" s="841"/>
    </row>
    <row r="181" spans="1:26" ht="15.75" customHeight="1" x14ac:dyDescent="0.2">
      <c r="A181" s="840"/>
      <c r="B181" s="841"/>
      <c r="C181" s="841"/>
      <c r="D181" s="841"/>
      <c r="E181" s="841"/>
      <c r="F181" s="841"/>
      <c r="G181" s="841"/>
      <c r="H181" s="841"/>
      <c r="I181" s="841"/>
      <c r="J181" s="842"/>
      <c r="K181" s="841"/>
      <c r="L181" s="841"/>
      <c r="M181" s="841"/>
      <c r="N181" s="841"/>
      <c r="O181" s="841"/>
      <c r="P181" s="841"/>
      <c r="Q181" s="841"/>
      <c r="R181" s="841"/>
      <c r="S181" s="841"/>
      <c r="T181" s="841"/>
      <c r="U181" s="841"/>
      <c r="V181" s="841"/>
      <c r="W181" s="841"/>
      <c r="X181" s="841"/>
      <c r="Y181" s="841"/>
      <c r="Z181" s="841"/>
    </row>
    <row r="182" spans="1:26" ht="15.75" customHeight="1" x14ac:dyDescent="0.2">
      <c r="A182" s="840"/>
      <c r="B182" s="841"/>
      <c r="C182" s="841"/>
      <c r="D182" s="841"/>
      <c r="E182" s="841"/>
      <c r="F182" s="841"/>
      <c r="G182" s="841"/>
      <c r="H182" s="841"/>
      <c r="I182" s="841"/>
      <c r="J182" s="842"/>
      <c r="K182" s="841"/>
      <c r="L182" s="841"/>
      <c r="M182" s="841"/>
      <c r="N182" s="841"/>
      <c r="O182" s="841"/>
      <c r="P182" s="841"/>
      <c r="Q182" s="841"/>
      <c r="R182" s="841"/>
      <c r="S182" s="841"/>
      <c r="T182" s="841"/>
      <c r="U182" s="841"/>
      <c r="V182" s="841"/>
      <c r="W182" s="841"/>
      <c r="X182" s="841"/>
      <c r="Y182" s="841"/>
      <c r="Z182" s="841"/>
    </row>
    <row r="183" spans="1:26" ht="15.75" customHeight="1" x14ac:dyDescent="0.2">
      <c r="A183" s="840"/>
      <c r="B183" s="841"/>
      <c r="C183" s="841"/>
      <c r="D183" s="841"/>
      <c r="E183" s="841"/>
      <c r="F183" s="841"/>
      <c r="G183" s="841"/>
      <c r="H183" s="841"/>
      <c r="I183" s="841"/>
      <c r="J183" s="842"/>
      <c r="K183" s="841"/>
      <c r="L183" s="841"/>
      <c r="M183" s="841"/>
      <c r="N183" s="841"/>
      <c r="O183" s="841"/>
      <c r="P183" s="841"/>
      <c r="Q183" s="841"/>
      <c r="R183" s="841"/>
      <c r="S183" s="841"/>
      <c r="T183" s="841"/>
      <c r="U183" s="841"/>
      <c r="V183" s="841"/>
      <c r="W183" s="841"/>
      <c r="X183" s="841"/>
      <c r="Y183" s="841"/>
      <c r="Z183" s="841"/>
    </row>
    <row r="184" spans="1:26" ht="15.75" customHeight="1" x14ac:dyDescent="0.2">
      <c r="A184" s="840"/>
      <c r="B184" s="841"/>
      <c r="C184" s="841"/>
      <c r="D184" s="841"/>
      <c r="E184" s="841"/>
      <c r="F184" s="841"/>
      <c r="G184" s="841"/>
      <c r="H184" s="841"/>
      <c r="I184" s="841"/>
      <c r="J184" s="842"/>
      <c r="K184" s="841"/>
      <c r="L184" s="841"/>
      <c r="M184" s="841"/>
      <c r="N184" s="841"/>
      <c r="O184" s="841"/>
      <c r="P184" s="841"/>
      <c r="Q184" s="841"/>
      <c r="R184" s="841"/>
      <c r="S184" s="841"/>
      <c r="T184" s="841"/>
      <c r="U184" s="841"/>
      <c r="V184" s="841"/>
      <c r="W184" s="841"/>
      <c r="X184" s="841"/>
      <c r="Y184" s="841"/>
      <c r="Z184" s="841"/>
    </row>
    <row r="185" spans="1:26" ht="15.75" customHeight="1" x14ac:dyDescent="0.2">
      <c r="A185" s="840"/>
      <c r="B185" s="841"/>
      <c r="C185" s="841"/>
      <c r="D185" s="841"/>
      <c r="E185" s="841"/>
      <c r="F185" s="841"/>
      <c r="G185" s="841"/>
      <c r="H185" s="841"/>
      <c r="I185" s="841"/>
      <c r="J185" s="842"/>
      <c r="K185" s="841"/>
      <c r="L185" s="841"/>
      <c r="M185" s="841"/>
      <c r="N185" s="841"/>
      <c r="O185" s="841"/>
      <c r="P185" s="841"/>
      <c r="Q185" s="841"/>
      <c r="R185" s="841"/>
      <c r="S185" s="841"/>
      <c r="T185" s="841"/>
      <c r="U185" s="841"/>
      <c r="V185" s="841"/>
      <c r="W185" s="841"/>
      <c r="X185" s="841"/>
      <c r="Y185" s="841"/>
      <c r="Z185" s="841"/>
    </row>
    <row r="186" spans="1:26" ht="15.75" customHeight="1" x14ac:dyDescent="0.2">
      <c r="A186" s="840"/>
      <c r="B186" s="841"/>
      <c r="C186" s="841"/>
      <c r="D186" s="841"/>
      <c r="E186" s="841"/>
      <c r="F186" s="841"/>
      <c r="G186" s="841"/>
      <c r="H186" s="841"/>
      <c r="I186" s="841"/>
      <c r="J186" s="842"/>
      <c r="K186" s="841"/>
      <c r="L186" s="841"/>
      <c r="M186" s="841"/>
      <c r="N186" s="841"/>
      <c r="O186" s="841"/>
      <c r="P186" s="841"/>
      <c r="Q186" s="841"/>
      <c r="R186" s="841"/>
      <c r="S186" s="841"/>
      <c r="T186" s="841"/>
      <c r="U186" s="841"/>
      <c r="V186" s="841"/>
      <c r="W186" s="841"/>
      <c r="X186" s="841"/>
      <c r="Y186" s="841"/>
      <c r="Z186" s="841"/>
    </row>
    <row r="187" spans="1:26" ht="15.75" customHeight="1" x14ac:dyDescent="0.2">
      <c r="A187" s="840"/>
      <c r="B187" s="841"/>
      <c r="C187" s="841"/>
      <c r="D187" s="841"/>
      <c r="E187" s="841"/>
      <c r="F187" s="841"/>
      <c r="G187" s="841"/>
      <c r="H187" s="841"/>
      <c r="I187" s="841"/>
      <c r="J187" s="842"/>
      <c r="K187" s="841"/>
      <c r="L187" s="841"/>
      <c r="M187" s="841"/>
      <c r="N187" s="841"/>
      <c r="O187" s="841"/>
      <c r="P187" s="841"/>
      <c r="Q187" s="841"/>
      <c r="R187" s="841"/>
      <c r="S187" s="841"/>
      <c r="T187" s="841"/>
      <c r="U187" s="841"/>
      <c r="V187" s="841"/>
      <c r="W187" s="841"/>
      <c r="X187" s="841"/>
      <c r="Y187" s="841"/>
      <c r="Z187" s="841"/>
    </row>
    <row r="188" spans="1:26" ht="15.75" customHeight="1" x14ac:dyDescent="0.2">
      <c r="A188" s="840"/>
      <c r="B188" s="841"/>
      <c r="C188" s="841"/>
      <c r="D188" s="841"/>
      <c r="E188" s="841"/>
      <c r="F188" s="841"/>
      <c r="G188" s="841"/>
      <c r="H188" s="841"/>
      <c r="I188" s="841"/>
      <c r="J188" s="842"/>
      <c r="K188" s="841"/>
      <c r="L188" s="841"/>
      <c r="M188" s="841"/>
      <c r="N188" s="841"/>
      <c r="O188" s="841"/>
      <c r="P188" s="841"/>
      <c r="Q188" s="841"/>
      <c r="R188" s="841"/>
      <c r="S188" s="841"/>
      <c r="T188" s="841"/>
      <c r="U188" s="841"/>
      <c r="V188" s="841"/>
      <c r="W188" s="841"/>
      <c r="X188" s="841"/>
      <c r="Y188" s="841"/>
      <c r="Z188" s="841"/>
    </row>
    <row r="189" spans="1:26" ht="15.75" customHeight="1" x14ac:dyDescent="0.2">
      <c r="A189" s="840"/>
      <c r="B189" s="841"/>
      <c r="C189" s="841"/>
      <c r="D189" s="841"/>
      <c r="E189" s="841"/>
      <c r="F189" s="841"/>
      <c r="G189" s="841"/>
      <c r="H189" s="841"/>
      <c r="I189" s="841"/>
      <c r="J189" s="842"/>
      <c r="K189" s="841"/>
      <c r="L189" s="841"/>
      <c r="M189" s="841"/>
      <c r="N189" s="841"/>
      <c r="O189" s="841"/>
      <c r="P189" s="841"/>
      <c r="Q189" s="841"/>
      <c r="R189" s="841"/>
      <c r="S189" s="841"/>
      <c r="T189" s="841"/>
      <c r="U189" s="841"/>
      <c r="V189" s="841"/>
      <c r="W189" s="841"/>
      <c r="X189" s="841"/>
      <c r="Y189" s="841"/>
      <c r="Z189" s="841"/>
    </row>
    <row r="190" spans="1:26" ht="15.75" customHeight="1" x14ac:dyDescent="0.2">
      <c r="A190" s="840"/>
      <c r="B190" s="841"/>
      <c r="C190" s="841"/>
      <c r="D190" s="841"/>
      <c r="E190" s="841"/>
      <c r="F190" s="841"/>
      <c r="G190" s="841"/>
      <c r="H190" s="841"/>
      <c r="I190" s="841"/>
      <c r="J190" s="842"/>
      <c r="K190" s="841"/>
      <c r="L190" s="841"/>
      <c r="M190" s="841"/>
      <c r="N190" s="841"/>
      <c r="O190" s="841"/>
      <c r="P190" s="841"/>
      <c r="Q190" s="841"/>
      <c r="R190" s="841"/>
      <c r="S190" s="841"/>
      <c r="T190" s="841"/>
      <c r="U190" s="841"/>
      <c r="V190" s="841"/>
      <c r="W190" s="841"/>
      <c r="X190" s="841"/>
      <c r="Y190" s="841"/>
      <c r="Z190" s="841"/>
    </row>
    <row r="191" spans="1:26" ht="15.75" customHeight="1" x14ac:dyDescent="0.2">
      <c r="A191" s="840"/>
      <c r="B191" s="841"/>
      <c r="C191" s="841"/>
      <c r="D191" s="841"/>
      <c r="E191" s="841"/>
      <c r="F191" s="841"/>
      <c r="G191" s="841"/>
      <c r="H191" s="841"/>
      <c r="I191" s="841"/>
      <c r="J191" s="842"/>
      <c r="K191" s="841"/>
      <c r="L191" s="841"/>
      <c r="M191" s="841"/>
      <c r="N191" s="841"/>
      <c r="O191" s="841"/>
      <c r="P191" s="841"/>
      <c r="Q191" s="841"/>
      <c r="R191" s="841"/>
      <c r="S191" s="841"/>
      <c r="T191" s="841"/>
      <c r="U191" s="841"/>
      <c r="V191" s="841"/>
      <c r="W191" s="841"/>
      <c r="X191" s="841"/>
      <c r="Y191" s="841"/>
      <c r="Z191" s="841"/>
    </row>
    <row r="192" spans="1:26" ht="15.75" customHeight="1" x14ac:dyDescent="0.2">
      <c r="A192" s="840"/>
      <c r="B192" s="841"/>
      <c r="C192" s="841"/>
      <c r="D192" s="841"/>
      <c r="E192" s="841"/>
      <c r="F192" s="841"/>
      <c r="G192" s="841"/>
      <c r="H192" s="841"/>
      <c r="I192" s="841"/>
      <c r="J192" s="842"/>
      <c r="K192" s="841"/>
      <c r="L192" s="841"/>
      <c r="M192" s="841"/>
      <c r="N192" s="841"/>
      <c r="O192" s="841"/>
      <c r="P192" s="841"/>
      <c r="Q192" s="841"/>
      <c r="R192" s="841"/>
      <c r="S192" s="841"/>
      <c r="T192" s="841"/>
      <c r="U192" s="841"/>
      <c r="V192" s="841"/>
      <c r="W192" s="841"/>
      <c r="X192" s="841"/>
      <c r="Y192" s="841"/>
      <c r="Z192" s="841"/>
    </row>
    <row r="193" spans="1:26" ht="15.75" customHeight="1" x14ac:dyDescent="0.2">
      <c r="A193" s="840"/>
      <c r="B193" s="841"/>
      <c r="C193" s="841"/>
      <c r="D193" s="841"/>
      <c r="E193" s="841"/>
      <c r="F193" s="841"/>
      <c r="G193" s="841"/>
      <c r="H193" s="841"/>
      <c r="I193" s="841"/>
      <c r="J193" s="842"/>
      <c r="K193" s="841"/>
      <c r="L193" s="841"/>
      <c r="M193" s="841"/>
      <c r="N193" s="841"/>
      <c r="O193" s="841"/>
      <c r="P193" s="841"/>
      <c r="Q193" s="841"/>
      <c r="R193" s="841"/>
      <c r="S193" s="841"/>
      <c r="T193" s="841"/>
      <c r="U193" s="841"/>
      <c r="V193" s="841"/>
      <c r="W193" s="841"/>
      <c r="X193" s="841"/>
      <c r="Y193" s="841"/>
      <c r="Z193" s="841"/>
    </row>
    <row r="194" spans="1:26" ht="15.75" customHeight="1" x14ac:dyDescent="0.2">
      <c r="A194" s="840"/>
      <c r="B194" s="841"/>
      <c r="C194" s="841"/>
      <c r="D194" s="841"/>
      <c r="E194" s="841"/>
      <c r="F194" s="841"/>
      <c r="G194" s="841"/>
      <c r="H194" s="841"/>
      <c r="I194" s="841"/>
      <c r="J194" s="842"/>
      <c r="K194" s="841"/>
      <c r="L194" s="841"/>
      <c r="M194" s="841"/>
      <c r="N194" s="841"/>
      <c r="O194" s="841"/>
      <c r="P194" s="841"/>
      <c r="Q194" s="841"/>
      <c r="R194" s="841"/>
      <c r="S194" s="841"/>
      <c r="T194" s="841"/>
      <c r="U194" s="841"/>
      <c r="V194" s="841"/>
      <c r="W194" s="841"/>
      <c r="X194" s="841"/>
      <c r="Y194" s="841"/>
      <c r="Z194" s="841"/>
    </row>
    <row r="195" spans="1:26" ht="15.75" customHeight="1" x14ac:dyDescent="0.2">
      <c r="A195" s="840"/>
      <c r="B195" s="841"/>
      <c r="C195" s="841"/>
      <c r="D195" s="841"/>
      <c r="E195" s="841"/>
      <c r="F195" s="841"/>
      <c r="G195" s="841"/>
      <c r="H195" s="841"/>
      <c r="I195" s="841"/>
      <c r="J195" s="842"/>
      <c r="K195" s="841"/>
      <c r="L195" s="841"/>
      <c r="M195" s="841"/>
      <c r="N195" s="841"/>
      <c r="O195" s="841"/>
      <c r="P195" s="841"/>
      <c r="Q195" s="841"/>
      <c r="R195" s="841"/>
      <c r="S195" s="841"/>
      <c r="T195" s="841"/>
      <c r="U195" s="841"/>
      <c r="V195" s="841"/>
      <c r="W195" s="841"/>
      <c r="X195" s="841"/>
      <c r="Y195" s="841"/>
      <c r="Z195" s="841"/>
    </row>
    <row r="196" spans="1:26" ht="15.75" customHeight="1" x14ac:dyDescent="0.2">
      <c r="A196" s="840"/>
      <c r="B196" s="841"/>
      <c r="C196" s="841"/>
      <c r="D196" s="841"/>
      <c r="E196" s="841"/>
      <c r="F196" s="841"/>
      <c r="G196" s="841"/>
      <c r="H196" s="841"/>
      <c r="I196" s="841"/>
      <c r="J196" s="842"/>
      <c r="K196" s="841"/>
      <c r="L196" s="841"/>
      <c r="M196" s="841"/>
      <c r="N196" s="841"/>
      <c r="O196" s="841"/>
      <c r="P196" s="841"/>
      <c r="Q196" s="841"/>
      <c r="R196" s="841"/>
      <c r="S196" s="841"/>
      <c r="T196" s="841"/>
      <c r="U196" s="841"/>
      <c r="V196" s="841"/>
      <c r="W196" s="841"/>
      <c r="X196" s="841"/>
      <c r="Y196" s="841"/>
      <c r="Z196" s="841"/>
    </row>
    <row r="197" spans="1:26" ht="15.75" customHeight="1" x14ac:dyDescent="0.2">
      <c r="A197" s="840"/>
      <c r="B197" s="841"/>
      <c r="C197" s="841"/>
      <c r="D197" s="841"/>
      <c r="E197" s="841"/>
      <c r="F197" s="841"/>
      <c r="G197" s="841"/>
      <c r="H197" s="841"/>
      <c r="I197" s="841"/>
      <c r="J197" s="842"/>
      <c r="K197" s="841"/>
      <c r="L197" s="841"/>
      <c r="M197" s="841"/>
      <c r="N197" s="841"/>
      <c r="O197" s="841"/>
      <c r="P197" s="841"/>
      <c r="Q197" s="841"/>
      <c r="R197" s="841"/>
      <c r="S197" s="841"/>
      <c r="T197" s="841"/>
      <c r="U197" s="841"/>
      <c r="V197" s="841"/>
      <c r="W197" s="841"/>
      <c r="X197" s="841"/>
      <c r="Y197" s="841"/>
      <c r="Z197" s="841"/>
    </row>
    <row r="198" spans="1:26" ht="15.75" customHeight="1" x14ac:dyDescent="0.2">
      <c r="A198" s="840"/>
      <c r="B198" s="841"/>
      <c r="C198" s="841"/>
      <c r="D198" s="841"/>
      <c r="E198" s="841"/>
      <c r="F198" s="841"/>
      <c r="G198" s="841"/>
      <c r="H198" s="841"/>
      <c r="I198" s="841"/>
      <c r="J198" s="842"/>
      <c r="K198" s="841"/>
      <c r="L198" s="841"/>
      <c r="M198" s="841"/>
      <c r="N198" s="841"/>
      <c r="O198" s="841"/>
      <c r="P198" s="841"/>
      <c r="Q198" s="841"/>
      <c r="R198" s="841"/>
      <c r="S198" s="841"/>
      <c r="T198" s="841"/>
      <c r="U198" s="841"/>
      <c r="V198" s="841"/>
      <c r="W198" s="841"/>
      <c r="X198" s="841"/>
      <c r="Y198" s="841"/>
      <c r="Z198" s="841"/>
    </row>
    <row r="199" spans="1:26" ht="15.75" customHeight="1" x14ac:dyDescent="0.2">
      <c r="A199" s="840"/>
      <c r="B199" s="841"/>
      <c r="C199" s="841"/>
      <c r="D199" s="841"/>
      <c r="E199" s="841"/>
      <c r="F199" s="841"/>
      <c r="G199" s="841"/>
      <c r="H199" s="841"/>
      <c r="I199" s="841"/>
      <c r="J199" s="842"/>
      <c r="K199" s="841"/>
      <c r="L199" s="841"/>
      <c r="M199" s="841"/>
      <c r="N199" s="841"/>
      <c r="O199" s="841"/>
      <c r="P199" s="841"/>
      <c r="Q199" s="841"/>
      <c r="R199" s="841"/>
      <c r="S199" s="841"/>
      <c r="T199" s="841"/>
      <c r="U199" s="841"/>
      <c r="V199" s="841"/>
      <c r="W199" s="841"/>
      <c r="X199" s="841"/>
      <c r="Y199" s="841"/>
      <c r="Z199" s="841"/>
    </row>
    <row r="200" spans="1:26" ht="15.75" customHeight="1" x14ac:dyDescent="0.2">
      <c r="A200" s="840"/>
      <c r="B200" s="841"/>
      <c r="C200" s="841"/>
      <c r="D200" s="841"/>
      <c r="E200" s="841"/>
      <c r="F200" s="841"/>
      <c r="G200" s="841"/>
      <c r="H200" s="841"/>
      <c r="I200" s="841"/>
      <c r="J200" s="842"/>
      <c r="K200" s="841"/>
      <c r="L200" s="841"/>
      <c r="M200" s="841"/>
      <c r="N200" s="841"/>
      <c r="O200" s="841"/>
      <c r="P200" s="841"/>
      <c r="Q200" s="841"/>
      <c r="R200" s="841"/>
      <c r="S200" s="841"/>
      <c r="T200" s="841"/>
      <c r="U200" s="841"/>
      <c r="V200" s="841"/>
      <c r="W200" s="841"/>
      <c r="X200" s="841"/>
      <c r="Y200" s="841"/>
      <c r="Z200" s="841"/>
    </row>
    <row r="201" spans="1:26" ht="15.75" customHeight="1" x14ac:dyDescent="0.2">
      <c r="A201" s="840"/>
      <c r="B201" s="841"/>
      <c r="C201" s="841"/>
      <c r="D201" s="841"/>
      <c r="E201" s="841"/>
      <c r="F201" s="841"/>
      <c r="G201" s="841"/>
      <c r="H201" s="841"/>
      <c r="I201" s="841"/>
      <c r="J201" s="842"/>
      <c r="K201" s="841"/>
      <c r="L201" s="841"/>
      <c r="M201" s="841"/>
      <c r="N201" s="841"/>
      <c r="O201" s="841"/>
      <c r="P201" s="841"/>
      <c r="Q201" s="841"/>
      <c r="R201" s="841"/>
      <c r="S201" s="841"/>
      <c r="T201" s="841"/>
      <c r="U201" s="841"/>
      <c r="V201" s="841"/>
      <c r="W201" s="841"/>
      <c r="X201" s="841"/>
      <c r="Y201" s="841"/>
      <c r="Z201" s="841"/>
    </row>
    <row r="202" spans="1:26" ht="15.75" customHeight="1" x14ac:dyDescent="0.2">
      <c r="A202" s="840"/>
      <c r="B202" s="841"/>
      <c r="C202" s="841"/>
      <c r="D202" s="841"/>
      <c r="E202" s="841"/>
      <c r="F202" s="841"/>
      <c r="G202" s="841"/>
      <c r="H202" s="841"/>
      <c r="I202" s="841"/>
      <c r="J202" s="842"/>
      <c r="K202" s="841"/>
      <c r="L202" s="841"/>
      <c r="M202" s="841"/>
      <c r="N202" s="841"/>
      <c r="O202" s="841"/>
      <c r="P202" s="841"/>
      <c r="Q202" s="841"/>
      <c r="R202" s="841"/>
      <c r="S202" s="841"/>
      <c r="T202" s="841"/>
      <c r="U202" s="841"/>
      <c r="V202" s="841"/>
      <c r="W202" s="841"/>
      <c r="X202" s="841"/>
      <c r="Y202" s="841"/>
      <c r="Z202" s="841"/>
    </row>
    <row r="203" spans="1:26" ht="15.75" customHeight="1" x14ac:dyDescent="0.2">
      <c r="A203" s="840"/>
      <c r="B203" s="841"/>
      <c r="C203" s="841"/>
      <c r="D203" s="841"/>
      <c r="E203" s="841"/>
      <c r="F203" s="841"/>
      <c r="G203" s="841"/>
      <c r="H203" s="841"/>
      <c r="I203" s="841"/>
      <c r="J203" s="842"/>
      <c r="K203" s="841"/>
      <c r="L203" s="841"/>
      <c r="M203" s="841"/>
      <c r="N203" s="841"/>
      <c r="O203" s="841"/>
      <c r="P203" s="841"/>
      <c r="Q203" s="841"/>
      <c r="R203" s="841"/>
      <c r="S203" s="841"/>
      <c r="T203" s="841"/>
      <c r="U203" s="841"/>
      <c r="V203" s="841"/>
      <c r="W203" s="841"/>
      <c r="X203" s="841"/>
      <c r="Y203" s="841"/>
      <c r="Z203" s="841"/>
    </row>
    <row r="204" spans="1:26" ht="15.75" customHeight="1" x14ac:dyDescent="0.2">
      <c r="A204" s="840"/>
      <c r="B204" s="841"/>
      <c r="C204" s="841"/>
      <c r="D204" s="841"/>
      <c r="E204" s="841"/>
      <c r="F204" s="841"/>
      <c r="G204" s="841"/>
      <c r="H204" s="841"/>
      <c r="I204" s="841"/>
      <c r="J204" s="842"/>
      <c r="K204" s="841"/>
      <c r="L204" s="841"/>
      <c r="M204" s="841"/>
      <c r="N204" s="841"/>
      <c r="O204" s="841"/>
      <c r="P204" s="841"/>
      <c r="Q204" s="841"/>
      <c r="R204" s="841"/>
      <c r="S204" s="841"/>
      <c r="T204" s="841"/>
      <c r="U204" s="841"/>
      <c r="V204" s="841"/>
      <c r="W204" s="841"/>
      <c r="X204" s="841"/>
      <c r="Y204" s="841"/>
      <c r="Z204" s="841"/>
    </row>
    <row r="205" spans="1:26" ht="15.75" customHeight="1" x14ac:dyDescent="0.2">
      <c r="A205" s="840"/>
      <c r="B205" s="841"/>
      <c r="C205" s="841"/>
      <c r="D205" s="841"/>
      <c r="E205" s="841"/>
      <c r="F205" s="841"/>
      <c r="G205" s="841"/>
      <c r="H205" s="841"/>
      <c r="I205" s="841"/>
      <c r="J205" s="842"/>
      <c r="K205" s="841"/>
      <c r="L205" s="841"/>
      <c r="M205" s="841"/>
      <c r="N205" s="841"/>
      <c r="O205" s="841"/>
      <c r="P205" s="841"/>
      <c r="Q205" s="841"/>
      <c r="R205" s="841"/>
      <c r="S205" s="841"/>
      <c r="T205" s="841"/>
      <c r="U205" s="841"/>
      <c r="V205" s="841"/>
      <c r="W205" s="841"/>
      <c r="X205" s="841"/>
      <c r="Y205" s="841"/>
      <c r="Z205" s="841"/>
    </row>
    <row r="206" spans="1:26" ht="15.75" customHeight="1" x14ac:dyDescent="0.2">
      <c r="A206" s="840"/>
      <c r="B206" s="841"/>
      <c r="C206" s="841"/>
      <c r="D206" s="841"/>
      <c r="E206" s="841"/>
      <c r="F206" s="841"/>
      <c r="G206" s="841"/>
      <c r="H206" s="841"/>
      <c r="I206" s="841"/>
      <c r="J206" s="842"/>
      <c r="K206" s="841"/>
      <c r="L206" s="841"/>
      <c r="M206" s="841"/>
      <c r="N206" s="841"/>
      <c r="O206" s="841"/>
      <c r="P206" s="841"/>
      <c r="Q206" s="841"/>
      <c r="R206" s="841"/>
      <c r="S206" s="841"/>
      <c r="T206" s="841"/>
      <c r="U206" s="841"/>
      <c r="V206" s="841"/>
      <c r="W206" s="841"/>
      <c r="X206" s="841"/>
      <c r="Y206" s="841"/>
      <c r="Z206" s="841"/>
    </row>
    <row r="207" spans="1:26" ht="15.75" customHeight="1" x14ac:dyDescent="0.2">
      <c r="A207" s="840"/>
      <c r="B207" s="841"/>
      <c r="C207" s="841"/>
      <c r="D207" s="841"/>
      <c r="E207" s="841"/>
      <c r="F207" s="841"/>
      <c r="G207" s="841"/>
      <c r="H207" s="841"/>
      <c r="I207" s="841"/>
      <c r="J207" s="842"/>
      <c r="K207" s="841"/>
      <c r="L207" s="841"/>
      <c r="M207" s="841"/>
      <c r="N207" s="841"/>
      <c r="O207" s="841"/>
      <c r="P207" s="841"/>
      <c r="Q207" s="841"/>
      <c r="R207" s="841"/>
      <c r="S207" s="841"/>
      <c r="T207" s="841"/>
      <c r="U207" s="841"/>
      <c r="V207" s="841"/>
      <c r="W207" s="841"/>
      <c r="X207" s="841"/>
      <c r="Y207" s="841"/>
      <c r="Z207" s="841"/>
    </row>
    <row r="208" spans="1:26" ht="15.75" customHeight="1" x14ac:dyDescent="0.2">
      <c r="A208" s="840"/>
      <c r="B208" s="841"/>
      <c r="C208" s="841"/>
      <c r="D208" s="841"/>
      <c r="E208" s="841"/>
      <c r="F208" s="841"/>
      <c r="G208" s="841"/>
      <c r="H208" s="841"/>
      <c r="I208" s="841"/>
      <c r="J208" s="842"/>
      <c r="K208" s="841"/>
      <c r="L208" s="841"/>
      <c r="M208" s="841"/>
      <c r="N208" s="841"/>
      <c r="O208" s="841"/>
      <c r="P208" s="841"/>
      <c r="Q208" s="841"/>
      <c r="R208" s="841"/>
      <c r="S208" s="841"/>
      <c r="T208" s="841"/>
      <c r="U208" s="841"/>
      <c r="V208" s="841"/>
      <c r="W208" s="841"/>
      <c r="X208" s="841"/>
      <c r="Y208" s="841"/>
      <c r="Z208" s="841"/>
    </row>
    <row r="209" spans="1:26" ht="15.75" customHeight="1" x14ac:dyDescent="0.2">
      <c r="A209" s="840"/>
      <c r="B209" s="841"/>
      <c r="C209" s="841"/>
      <c r="D209" s="841"/>
      <c r="E209" s="841"/>
      <c r="F209" s="841"/>
      <c r="G209" s="841"/>
      <c r="H209" s="841"/>
      <c r="I209" s="841"/>
      <c r="J209" s="842"/>
      <c r="K209" s="841"/>
      <c r="L209" s="841"/>
      <c r="M209" s="841"/>
      <c r="N209" s="841"/>
      <c r="O209" s="841"/>
      <c r="P209" s="841"/>
      <c r="Q209" s="841"/>
      <c r="R209" s="841"/>
      <c r="S209" s="841"/>
      <c r="T209" s="841"/>
      <c r="U209" s="841"/>
      <c r="V209" s="841"/>
      <c r="W209" s="841"/>
      <c r="X209" s="841"/>
      <c r="Y209" s="841"/>
      <c r="Z209" s="841"/>
    </row>
    <row r="210" spans="1:26" ht="15.75" customHeight="1" x14ac:dyDescent="0.2">
      <c r="A210" s="840"/>
      <c r="B210" s="841"/>
      <c r="C210" s="841"/>
      <c r="D210" s="841"/>
      <c r="E210" s="841"/>
      <c r="F210" s="841"/>
      <c r="G210" s="841"/>
      <c r="H210" s="841"/>
      <c r="I210" s="841"/>
      <c r="J210" s="842"/>
      <c r="K210" s="841"/>
      <c r="L210" s="841"/>
      <c r="M210" s="841"/>
      <c r="N210" s="841"/>
      <c r="O210" s="841"/>
      <c r="P210" s="841"/>
      <c r="Q210" s="841"/>
      <c r="R210" s="841"/>
      <c r="S210" s="841"/>
      <c r="T210" s="841"/>
      <c r="U210" s="841"/>
      <c r="V210" s="841"/>
      <c r="W210" s="841"/>
      <c r="X210" s="841"/>
      <c r="Y210" s="841"/>
      <c r="Z210" s="841"/>
    </row>
    <row r="211" spans="1:26" ht="15.75" customHeight="1" x14ac:dyDescent="0.2">
      <c r="A211" s="840"/>
      <c r="B211" s="841"/>
      <c r="C211" s="841"/>
      <c r="D211" s="841"/>
      <c r="E211" s="841"/>
      <c r="F211" s="841"/>
      <c r="G211" s="841"/>
      <c r="H211" s="841"/>
      <c r="I211" s="841"/>
      <c r="J211" s="842"/>
      <c r="K211" s="841"/>
      <c r="L211" s="841"/>
      <c r="M211" s="841"/>
      <c r="N211" s="841"/>
      <c r="O211" s="841"/>
      <c r="P211" s="841"/>
      <c r="Q211" s="841"/>
      <c r="R211" s="841"/>
      <c r="S211" s="841"/>
      <c r="T211" s="841"/>
      <c r="U211" s="841"/>
      <c r="V211" s="841"/>
      <c r="W211" s="841"/>
      <c r="X211" s="841"/>
      <c r="Y211" s="841"/>
      <c r="Z211" s="841"/>
    </row>
    <row r="212" spans="1:26" ht="15.75" customHeight="1" x14ac:dyDescent="0.2">
      <c r="A212" s="840"/>
      <c r="B212" s="841"/>
      <c r="C212" s="841"/>
      <c r="D212" s="841"/>
      <c r="E212" s="841"/>
      <c r="F212" s="841"/>
      <c r="G212" s="841"/>
      <c r="H212" s="841"/>
      <c r="I212" s="841"/>
      <c r="J212" s="842"/>
      <c r="K212" s="841"/>
      <c r="L212" s="841"/>
      <c r="M212" s="841"/>
      <c r="N212" s="841"/>
      <c r="O212" s="841"/>
      <c r="P212" s="841"/>
      <c r="Q212" s="841"/>
      <c r="R212" s="841"/>
      <c r="S212" s="841"/>
      <c r="T212" s="841"/>
      <c r="U212" s="841"/>
      <c r="V212" s="841"/>
      <c r="W212" s="841"/>
      <c r="X212" s="841"/>
      <c r="Y212" s="841"/>
      <c r="Z212" s="841"/>
    </row>
    <row r="213" spans="1:26" ht="15.75" customHeight="1" x14ac:dyDescent="0.2">
      <c r="A213" s="840"/>
      <c r="B213" s="841"/>
      <c r="C213" s="841"/>
      <c r="D213" s="841"/>
      <c r="E213" s="841"/>
      <c r="F213" s="841"/>
      <c r="G213" s="841"/>
      <c r="H213" s="841"/>
      <c r="I213" s="841"/>
      <c r="J213" s="842"/>
      <c r="K213" s="841"/>
      <c r="L213" s="841"/>
      <c r="M213" s="841"/>
      <c r="N213" s="841"/>
      <c r="O213" s="841"/>
      <c r="P213" s="841"/>
      <c r="Q213" s="841"/>
      <c r="R213" s="841"/>
      <c r="S213" s="841"/>
      <c r="T213" s="841"/>
      <c r="U213" s="841"/>
      <c r="V213" s="841"/>
      <c r="W213" s="841"/>
      <c r="X213" s="841"/>
      <c r="Y213" s="841"/>
      <c r="Z213" s="841"/>
    </row>
    <row r="214" spans="1:26" ht="15.75" customHeight="1" x14ac:dyDescent="0.2">
      <c r="A214" s="840"/>
      <c r="B214" s="841"/>
      <c r="C214" s="841"/>
      <c r="D214" s="841"/>
      <c r="E214" s="841"/>
      <c r="F214" s="841"/>
      <c r="G214" s="841"/>
      <c r="H214" s="841"/>
      <c r="I214" s="841"/>
      <c r="J214" s="842"/>
      <c r="K214" s="841"/>
      <c r="L214" s="841"/>
      <c r="M214" s="841"/>
      <c r="N214" s="841"/>
      <c r="O214" s="841"/>
      <c r="P214" s="841"/>
      <c r="Q214" s="841"/>
      <c r="R214" s="841"/>
      <c r="S214" s="841"/>
      <c r="T214" s="841"/>
      <c r="U214" s="841"/>
      <c r="V214" s="841"/>
      <c r="W214" s="841"/>
      <c r="X214" s="841"/>
      <c r="Y214" s="841"/>
      <c r="Z214" s="841"/>
    </row>
    <row r="215" spans="1:26" ht="15.75" customHeight="1" x14ac:dyDescent="0.2">
      <c r="A215" s="840"/>
      <c r="B215" s="841"/>
      <c r="C215" s="841"/>
      <c r="D215" s="841"/>
      <c r="E215" s="841"/>
      <c r="F215" s="841"/>
      <c r="G215" s="841"/>
      <c r="H215" s="841"/>
      <c r="I215" s="841"/>
      <c r="J215" s="842"/>
      <c r="K215" s="841"/>
      <c r="L215" s="841"/>
      <c r="M215" s="841"/>
      <c r="N215" s="841"/>
      <c r="O215" s="841"/>
      <c r="P215" s="841"/>
      <c r="Q215" s="841"/>
      <c r="R215" s="841"/>
      <c r="S215" s="841"/>
      <c r="T215" s="841"/>
      <c r="U215" s="841"/>
      <c r="V215" s="841"/>
      <c r="W215" s="841"/>
      <c r="X215" s="841"/>
      <c r="Y215" s="841"/>
      <c r="Z215" s="841"/>
    </row>
    <row r="216" spans="1:26" ht="15.75" customHeight="1" x14ac:dyDescent="0.2">
      <c r="A216" s="840"/>
      <c r="B216" s="841"/>
      <c r="C216" s="841"/>
      <c r="D216" s="841"/>
      <c r="E216" s="841"/>
      <c r="F216" s="841"/>
      <c r="G216" s="841"/>
      <c r="H216" s="841"/>
      <c r="I216" s="841"/>
      <c r="J216" s="842"/>
      <c r="K216" s="841"/>
      <c r="L216" s="841"/>
      <c r="M216" s="841"/>
      <c r="N216" s="841"/>
      <c r="O216" s="841"/>
      <c r="P216" s="841"/>
      <c r="Q216" s="841"/>
      <c r="R216" s="841"/>
      <c r="S216" s="841"/>
      <c r="T216" s="841"/>
      <c r="U216" s="841"/>
      <c r="V216" s="841"/>
      <c r="W216" s="841"/>
      <c r="X216" s="841"/>
      <c r="Y216" s="841"/>
      <c r="Z216" s="841"/>
    </row>
    <row r="217" spans="1:26" ht="15.75" customHeight="1" x14ac:dyDescent="0.2">
      <c r="A217" s="840"/>
      <c r="B217" s="841"/>
      <c r="C217" s="841"/>
      <c r="D217" s="841"/>
      <c r="E217" s="841"/>
      <c r="F217" s="841"/>
      <c r="G217" s="841"/>
      <c r="H217" s="841"/>
      <c r="I217" s="841"/>
      <c r="J217" s="842"/>
      <c r="K217" s="841"/>
      <c r="L217" s="841"/>
      <c r="M217" s="841"/>
      <c r="N217" s="841"/>
      <c r="O217" s="841"/>
      <c r="P217" s="841"/>
      <c r="Q217" s="841"/>
      <c r="R217" s="841"/>
      <c r="S217" s="841"/>
      <c r="T217" s="841"/>
      <c r="U217" s="841"/>
      <c r="V217" s="841"/>
      <c r="W217" s="841"/>
      <c r="X217" s="841"/>
      <c r="Y217" s="841"/>
      <c r="Z217" s="841"/>
    </row>
    <row r="218" spans="1:26" ht="15.75" customHeight="1" x14ac:dyDescent="0.2">
      <c r="A218" s="840"/>
      <c r="B218" s="841"/>
      <c r="C218" s="841"/>
      <c r="D218" s="841"/>
      <c r="E218" s="841"/>
      <c r="F218" s="841"/>
      <c r="G218" s="841"/>
      <c r="H218" s="841"/>
      <c r="I218" s="841"/>
      <c r="J218" s="842"/>
      <c r="K218" s="841"/>
      <c r="L218" s="841"/>
      <c r="M218" s="841"/>
      <c r="N218" s="841"/>
      <c r="O218" s="841"/>
      <c r="P218" s="841"/>
      <c r="Q218" s="841"/>
      <c r="R218" s="841"/>
      <c r="S218" s="841"/>
      <c r="T218" s="841"/>
      <c r="U218" s="841"/>
      <c r="V218" s="841"/>
      <c r="W218" s="841"/>
      <c r="X218" s="841"/>
      <c r="Y218" s="841"/>
      <c r="Z218" s="841"/>
    </row>
    <row r="219" spans="1:26" ht="15.75" customHeight="1" x14ac:dyDescent="0.2">
      <c r="A219" s="840"/>
      <c r="B219" s="841"/>
      <c r="C219" s="841"/>
      <c r="D219" s="841"/>
      <c r="E219" s="841"/>
      <c r="F219" s="841"/>
      <c r="G219" s="841"/>
      <c r="H219" s="841"/>
      <c r="I219" s="841"/>
      <c r="J219" s="842"/>
      <c r="K219" s="841"/>
      <c r="L219" s="841"/>
      <c r="M219" s="841"/>
      <c r="N219" s="841"/>
      <c r="O219" s="841"/>
      <c r="P219" s="841"/>
      <c r="Q219" s="841"/>
      <c r="R219" s="841"/>
      <c r="S219" s="841"/>
      <c r="T219" s="841"/>
      <c r="U219" s="841"/>
      <c r="V219" s="841"/>
      <c r="W219" s="841"/>
      <c r="X219" s="841"/>
      <c r="Y219" s="841"/>
      <c r="Z219" s="841"/>
    </row>
    <row r="220" spans="1:26" ht="15.75" customHeight="1" x14ac:dyDescent="0.2">
      <c r="A220" s="840"/>
      <c r="B220" s="841"/>
      <c r="C220" s="841"/>
      <c r="D220" s="841"/>
      <c r="E220" s="841"/>
      <c r="F220" s="841"/>
      <c r="G220" s="841"/>
      <c r="H220" s="841"/>
      <c r="I220" s="841"/>
      <c r="J220" s="842"/>
      <c r="K220" s="841"/>
      <c r="L220" s="841"/>
      <c r="M220" s="841"/>
      <c r="N220" s="841"/>
      <c r="O220" s="841"/>
      <c r="P220" s="841"/>
      <c r="Q220" s="841"/>
      <c r="R220" s="841"/>
      <c r="S220" s="841"/>
      <c r="T220" s="841"/>
      <c r="U220" s="841"/>
      <c r="V220" s="841"/>
      <c r="W220" s="841"/>
      <c r="X220" s="841"/>
      <c r="Y220" s="841"/>
      <c r="Z220" s="841"/>
    </row>
    <row r="221" spans="1:26" ht="15.75" customHeight="1" x14ac:dyDescent="0.2">
      <c r="A221" s="840"/>
      <c r="B221" s="841"/>
      <c r="C221" s="841"/>
      <c r="D221" s="841"/>
      <c r="E221" s="841"/>
      <c r="F221" s="841"/>
      <c r="G221" s="841"/>
      <c r="H221" s="841"/>
      <c r="I221" s="841"/>
      <c r="J221" s="842"/>
      <c r="K221" s="841"/>
      <c r="L221" s="841"/>
      <c r="M221" s="841"/>
      <c r="N221" s="841"/>
      <c r="O221" s="841"/>
      <c r="P221" s="841"/>
      <c r="Q221" s="841"/>
      <c r="R221" s="841"/>
      <c r="S221" s="841"/>
      <c r="T221" s="841"/>
      <c r="U221" s="841"/>
      <c r="V221" s="841"/>
      <c r="W221" s="841"/>
      <c r="X221" s="841"/>
      <c r="Y221" s="841"/>
      <c r="Z221" s="841"/>
    </row>
    <row r="222" spans="1:26" ht="15.75" customHeight="1" x14ac:dyDescent="0.2">
      <c r="A222" s="840"/>
      <c r="B222" s="841"/>
      <c r="C222" s="841"/>
      <c r="D222" s="841"/>
      <c r="E222" s="841"/>
      <c r="F222" s="841"/>
      <c r="G222" s="841"/>
      <c r="H222" s="841"/>
      <c r="I222" s="841"/>
      <c r="J222" s="842"/>
      <c r="K222" s="841"/>
      <c r="L222" s="841"/>
      <c r="M222" s="841"/>
      <c r="N222" s="841"/>
      <c r="O222" s="841"/>
      <c r="P222" s="841"/>
      <c r="Q222" s="841"/>
      <c r="R222" s="841"/>
      <c r="S222" s="841"/>
      <c r="T222" s="841"/>
      <c r="U222" s="841"/>
      <c r="V222" s="841"/>
      <c r="W222" s="841"/>
      <c r="X222" s="841"/>
      <c r="Y222" s="841"/>
      <c r="Z222" s="841"/>
    </row>
    <row r="223" spans="1:26" ht="15.75" customHeight="1" x14ac:dyDescent="0.2">
      <c r="A223" s="840"/>
      <c r="B223" s="841"/>
      <c r="C223" s="841"/>
      <c r="D223" s="841"/>
      <c r="E223" s="841"/>
      <c r="F223" s="841"/>
      <c r="G223" s="841"/>
      <c r="H223" s="841"/>
      <c r="I223" s="841"/>
      <c r="J223" s="842"/>
      <c r="K223" s="841"/>
      <c r="L223" s="841"/>
      <c r="M223" s="841"/>
      <c r="N223" s="841"/>
      <c r="O223" s="841"/>
      <c r="P223" s="841"/>
      <c r="Q223" s="841"/>
      <c r="R223" s="841"/>
      <c r="S223" s="841"/>
      <c r="T223" s="841"/>
      <c r="U223" s="841"/>
      <c r="V223" s="841"/>
      <c r="W223" s="841"/>
      <c r="X223" s="841"/>
      <c r="Y223" s="841"/>
      <c r="Z223" s="841"/>
    </row>
    <row r="224" spans="1:26" ht="15.75" customHeight="1" x14ac:dyDescent="0.2">
      <c r="A224" s="840"/>
      <c r="B224" s="841"/>
      <c r="C224" s="841"/>
      <c r="D224" s="841"/>
      <c r="E224" s="841"/>
      <c r="F224" s="841"/>
      <c r="G224" s="841"/>
      <c r="H224" s="841"/>
      <c r="I224" s="841"/>
      <c r="J224" s="842"/>
      <c r="K224" s="841"/>
      <c r="L224" s="841"/>
      <c r="M224" s="841"/>
      <c r="N224" s="841"/>
      <c r="O224" s="841"/>
      <c r="P224" s="841"/>
      <c r="Q224" s="841"/>
      <c r="R224" s="841"/>
      <c r="S224" s="841"/>
      <c r="T224" s="841"/>
      <c r="U224" s="841"/>
      <c r="V224" s="841"/>
      <c r="W224" s="841"/>
      <c r="X224" s="841"/>
      <c r="Y224" s="841"/>
      <c r="Z224" s="841"/>
    </row>
    <row r="225" spans="1:26" ht="15.75" customHeight="1" x14ac:dyDescent="0.2">
      <c r="A225" s="840"/>
      <c r="B225" s="841"/>
      <c r="C225" s="841"/>
      <c r="D225" s="841"/>
      <c r="E225" s="841"/>
      <c r="F225" s="841"/>
      <c r="G225" s="841"/>
      <c r="H225" s="841"/>
      <c r="I225" s="841"/>
      <c r="J225" s="842"/>
      <c r="K225" s="841"/>
      <c r="L225" s="841"/>
      <c r="M225" s="841"/>
      <c r="N225" s="841"/>
      <c r="O225" s="841"/>
      <c r="P225" s="841"/>
      <c r="Q225" s="841"/>
      <c r="R225" s="841"/>
      <c r="S225" s="841"/>
      <c r="T225" s="841"/>
      <c r="U225" s="841"/>
      <c r="V225" s="841"/>
      <c r="W225" s="841"/>
      <c r="X225" s="841"/>
      <c r="Y225" s="841"/>
      <c r="Z225" s="841"/>
    </row>
    <row r="226" spans="1:26" ht="15.75" customHeight="1" x14ac:dyDescent="0.2">
      <c r="A226" s="840"/>
      <c r="B226" s="841"/>
      <c r="C226" s="841"/>
      <c r="D226" s="841"/>
      <c r="E226" s="841"/>
      <c r="F226" s="841"/>
      <c r="G226" s="841"/>
      <c r="H226" s="841"/>
      <c r="I226" s="841"/>
      <c r="J226" s="842"/>
      <c r="K226" s="841"/>
      <c r="L226" s="841"/>
      <c r="M226" s="841"/>
      <c r="N226" s="841"/>
      <c r="O226" s="841"/>
      <c r="P226" s="841"/>
      <c r="Q226" s="841"/>
      <c r="R226" s="841"/>
      <c r="S226" s="841"/>
      <c r="T226" s="841"/>
      <c r="U226" s="841"/>
      <c r="V226" s="841"/>
      <c r="W226" s="841"/>
      <c r="X226" s="841"/>
      <c r="Y226" s="841"/>
      <c r="Z226" s="841"/>
    </row>
    <row r="227" spans="1:26" ht="15.75" customHeight="1" x14ac:dyDescent="0.2">
      <c r="A227" s="840"/>
      <c r="B227" s="841"/>
      <c r="C227" s="841"/>
      <c r="D227" s="841"/>
      <c r="E227" s="841"/>
      <c r="F227" s="841"/>
      <c r="G227" s="841"/>
      <c r="H227" s="841"/>
      <c r="I227" s="841"/>
      <c r="J227" s="842"/>
      <c r="K227" s="841"/>
      <c r="L227" s="841"/>
      <c r="M227" s="841"/>
      <c r="N227" s="841"/>
      <c r="O227" s="841"/>
      <c r="P227" s="841"/>
      <c r="Q227" s="841"/>
      <c r="R227" s="841"/>
      <c r="S227" s="841"/>
      <c r="T227" s="841"/>
      <c r="U227" s="841"/>
      <c r="V227" s="841"/>
      <c r="W227" s="841"/>
      <c r="X227" s="841"/>
      <c r="Y227" s="841"/>
      <c r="Z227" s="841"/>
    </row>
    <row r="228" spans="1:26" ht="15.75" customHeight="1" x14ac:dyDescent="0.2">
      <c r="A228" s="840"/>
      <c r="B228" s="841"/>
      <c r="C228" s="841"/>
      <c r="D228" s="841"/>
      <c r="E228" s="841"/>
      <c r="F228" s="841"/>
      <c r="G228" s="841"/>
      <c r="H228" s="841"/>
      <c r="I228" s="841"/>
      <c r="J228" s="842"/>
      <c r="K228" s="841"/>
      <c r="L228" s="841"/>
      <c r="M228" s="841"/>
      <c r="N228" s="841"/>
      <c r="O228" s="841"/>
      <c r="P228" s="841"/>
      <c r="Q228" s="841"/>
      <c r="R228" s="841"/>
      <c r="S228" s="841"/>
      <c r="T228" s="841"/>
      <c r="U228" s="841"/>
      <c r="V228" s="841"/>
      <c r="W228" s="841"/>
      <c r="X228" s="841"/>
      <c r="Y228" s="841"/>
      <c r="Z228" s="841"/>
    </row>
    <row r="229" spans="1:26" ht="15.75" customHeight="1" x14ac:dyDescent="0.2">
      <c r="A229" s="840"/>
      <c r="B229" s="841"/>
      <c r="C229" s="841"/>
      <c r="D229" s="841"/>
      <c r="E229" s="841"/>
      <c r="F229" s="841"/>
      <c r="G229" s="841"/>
      <c r="H229" s="841"/>
      <c r="I229" s="841"/>
      <c r="J229" s="842"/>
      <c r="K229" s="841"/>
      <c r="L229" s="841"/>
      <c r="M229" s="841"/>
      <c r="N229" s="841"/>
      <c r="O229" s="841"/>
      <c r="P229" s="841"/>
      <c r="Q229" s="841"/>
      <c r="R229" s="841"/>
      <c r="S229" s="841"/>
      <c r="T229" s="841"/>
      <c r="U229" s="841"/>
      <c r="V229" s="841"/>
      <c r="W229" s="841"/>
      <c r="X229" s="841"/>
      <c r="Y229" s="841"/>
      <c r="Z229" s="841"/>
    </row>
    <row r="230" spans="1:26" ht="15.75" customHeight="1" x14ac:dyDescent="0.2">
      <c r="A230" s="840"/>
      <c r="B230" s="841"/>
      <c r="C230" s="841"/>
      <c r="D230" s="841"/>
      <c r="E230" s="841"/>
      <c r="F230" s="841"/>
      <c r="G230" s="841"/>
      <c r="H230" s="841"/>
      <c r="I230" s="841"/>
      <c r="J230" s="842"/>
      <c r="K230" s="841"/>
      <c r="L230" s="841"/>
      <c r="M230" s="841"/>
      <c r="N230" s="841"/>
      <c r="O230" s="841"/>
      <c r="P230" s="841"/>
      <c r="Q230" s="841"/>
      <c r="R230" s="841"/>
      <c r="S230" s="841"/>
      <c r="T230" s="841"/>
      <c r="U230" s="841"/>
      <c r="V230" s="841"/>
      <c r="W230" s="841"/>
      <c r="X230" s="841"/>
      <c r="Y230" s="841"/>
      <c r="Z230" s="841"/>
    </row>
    <row r="231" spans="1:26" ht="15.75" customHeight="1" x14ac:dyDescent="0.2">
      <c r="A231" s="840"/>
      <c r="B231" s="841"/>
      <c r="C231" s="841"/>
      <c r="D231" s="841"/>
      <c r="E231" s="841"/>
      <c r="F231" s="841"/>
      <c r="G231" s="841"/>
      <c r="H231" s="841"/>
      <c r="I231" s="841"/>
      <c r="J231" s="842"/>
      <c r="K231" s="841"/>
      <c r="L231" s="841"/>
      <c r="M231" s="841"/>
      <c r="N231" s="841"/>
      <c r="O231" s="841"/>
      <c r="P231" s="841"/>
      <c r="Q231" s="841"/>
      <c r="R231" s="841"/>
      <c r="S231" s="841"/>
      <c r="T231" s="841"/>
      <c r="U231" s="841"/>
      <c r="V231" s="841"/>
      <c r="W231" s="841"/>
      <c r="X231" s="841"/>
      <c r="Y231" s="841"/>
      <c r="Z231" s="841"/>
    </row>
    <row r="232" spans="1:26" ht="15.75" customHeight="1" x14ac:dyDescent="0.2">
      <c r="A232" s="840"/>
      <c r="B232" s="841"/>
      <c r="C232" s="841"/>
      <c r="D232" s="841"/>
      <c r="E232" s="841"/>
      <c r="F232" s="841"/>
      <c r="G232" s="841"/>
      <c r="H232" s="841"/>
      <c r="I232" s="841"/>
      <c r="J232" s="842"/>
      <c r="K232" s="841"/>
      <c r="L232" s="841"/>
      <c r="M232" s="841"/>
      <c r="N232" s="841"/>
      <c r="O232" s="841"/>
      <c r="P232" s="841"/>
      <c r="Q232" s="841"/>
      <c r="R232" s="841"/>
      <c r="S232" s="841"/>
      <c r="T232" s="841"/>
      <c r="U232" s="841"/>
      <c r="V232" s="841"/>
      <c r="W232" s="841"/>
      <c r="X232" s="841"/>
      <c r="Y232" s="841"/>
      <c r="Z232" s="841"/>
    </row>
    <row r="233" spans="1:26" ht="15.75" customHeight="1" x14ac:dyDescent="0.2">
      <c r="A233" s="840"/>
      <c r="B233" s="841"/>
      <c r="C233" s="841"/>
      <c r="D233" s="841"/>
      <c r="E233" s="841"/>
      <c r="F233" s="841"/>
      <c r="G233" s="841"/>
      <c r="H233" s="841"/>
      <c r="I233" s="841"/>
      <c r="J233" s="842"/>
      <c r="K233" s="841"/>
      <c r="L233" s="841"/>
      <c r="M233" s="841"/>
      <c r="N233" s="841"/>
      <c r="O233" s="841"/>
      <c r="P233" s="841"/>
      <c r="Q233" s="841"/>
      <c r="R233" s="841"/>
      <c r="S233" s="841"/>
      <c r="T233" s="841"/>
      <c r="U233" s="841"/>
      <c r="V233" s="841"/>
      <c r="W233" s="841"/>
      <c r="X233" s="841"/>
      <c r="Y233" s="841"/>
      <c r="Z233" s="841"/>
    </row>
    <row r="234" spans="1:26" ht="15.75" customHeight="1" x14ac:dyDescent="0.2">
      <c r="A234" s="840"/>
      <c r="B234" s="841"/>
      <c r="C234" s="841"/>
      <c r="D234" s="841"/>
      <c r="E234" s="841"/>
      <c r="F234" s="841"/>
      <c r="G234" s="841"/>
      <c r="H234" s="841"/>
      <c r="I234" s="841"/>
      <c r="J234" s="842"/>
      <c r="K234" s="841"/>
      <c r="L234" s="841"/>
      <c r="M234" s="841"/>
      <c r="N234" s="841"/>
      <c r="O234" s="841"/>
      <c r="P234" s="841"/>
      <c r="Q234" s="841"/>
      <c r="R234" s="841"/>
      <c r="S234" s="841"/>
      <c r="T234" s="841"/>
      <c r="U234" s="841"/>
      <c r="V234" s="841"/>
      <c r="W234" s="841"/>
      <c r="X234" s="841"/>
      <c r="Y234" s="841"/>
      <c r="Z234" s="841"/>
    </row>
    <row r="235" spans="1:26" ht="15.75" customHeight="1" x14ac:dyDescent="0.2">
      <c r="A235" s="840"/>
      <c r="B235" s="841"/>
      <c r="C235" s="841"/>
      <c r="D235" s="841"/>
      <c r="E235" s="841"/>
      <c r="F235" s="841"/>
      <c r="G235" s="841"/>
      <c r="H235" s="841"/>
      <c r="I235" s="841"/>
      <c r="J235" s="842"/>
      <c r="K235" s="841"/>
      <c r="L235" s="841"/>
      <c r="M235" s="841"/>
      <c r="N235" s="841"/>
      <c r="O235" s="841"/>
      <c r="P235" s="841"/>
      <c r="Q235" s="841"/>
      <c r="R235" s="841"/>
      <c r="S235" s="841"/>
      <c r="T235" s="841"/>
      <c r="U235" s="841"/>
      <c r="V235" s="841"/>
      <c r="W235" s="841"/>
      <c r="X235" s="841"/>
      <c r="Y235" s="841"/>
      <c r="Z235" s="841"/>
    </row>
    <row r="236" spans="1:26" ht="15.75" customHeight="1" x14ac:dyDescent="0.2">
      <c r="A236" s="840"/>
      <c r="B236" s="841"/>
      <c r="C236" s="841"/>
      <c r="D236" s="841"/>
      <c r="E236" s="841"/>
      <c r="F236" s="841"/>
      <c r="G236" s="841"/>
      <c r="H236" s="841"/>
      <c r="I236" s="841"/>
      <c r="J236" s="842"/>
      <c r="K236" s="841"/>
      <c r="L236" s="841"/>
      <c r="M236" s="841"/>
      <c r="N236" s="841"/>
      <c r="O236" s="841"/>
      <c r="P236" s="841"/>
      <c r="Q236" s="841"/>
      <c r="R236" s="841"/>
      <c r="S236" s="841"/>
      <c r="T236" s="841"/>
      <c r="U236" s="841"/>
      <c r="V236" s="841"/>
      <c r="W236" s="841"/>
      <c r="X236" s="841"/>
      <c r="Y236" s="841"/>
      <c r="Z236" s="841"/>
    </row>
    <row r="237" spans="1:26" ht="15.75" customHeight="1" x14ac:dyDescent="0.2">
      <c r="A237" s="840"/>
      <c r="B237" s="841"/>
      <c r="C237" s="841"/>
      <c r="D237" s="841"/>
      <c r="E237" s="841"/>
      <c r="F237" s="841"/>
      <c r="G237" s="841"/>
      <c r="H237" s="841"/>
      <c r="I237" s="841"/>
      <c r="J237" s="842"/>
      <c r="K237" s="841"/>
      <c r="L237" s="841"/>
      <c r="M237" s="841"/>
      <c r="N237" s="841"/>
      <c r="O237" s="841"/>
      <c r="P237" s="841"/>
      <c r="Q237" s="841"/>
      <c r="R237" s="841"/>
      <c r="S237" s="841"/>
      <c r="T237" s="841"/>
      <c r="U237" s="841"/>
      <c r="V237" s="841"/>
      <c r="W237" s="841"/>
      <c r="X237" s="841"/>
      <c r="Y237" s="841"/>
      <c r="Z237" s="841"/>
    </row>
    <row r="238" spans="1:26" ht="15.75" customHeight="1" x14ac:dyDescent="0.2">
      <c r="A238" s="840"/>
      <c r="B238" s="841"/>
      <c r="C238" s="841"/>
      <c r="D238" s="841"/>
      <c r="E238" s="841"/>
      <c r="F238" s="841"/>
      <c r="G238" s="841"/>
      <c r="H238" s="841"/>
      <c r="I238" s="841"/>
      <c r="J238" s="842"/>
      <c r="K238" s="841"/>
      <c r="L238" s="841"/>
      <c r="M238" s="841"/>
      <c r="N238" s="841"/>
      <c r="O238" s="841"/>
      <c r="P238" s="841"/>
      <c r="Q238" s="841"/>
      <c r="R238" s="841"/>
      <c r="S238" s="841"/>
      <c r="T238" s="841"/>
      <c r="U238" s="841"/>
      <c r="V238" s="841"/>
      <c r="W238" s="841"/>
      <c r="X238" s="841"/>
      <c r="Y238" s="841"/>
      <c r="Z238" s="841"/>
    </row>
    <row r="239" spans="1:26" ht="15.75" customHeight="1" x14ac:dyDescent="0.2">
      <c r="A239" s="840"/>
      <c r="B239" s="841"/>
      <c r="C239" s="841"/>
      <c r="D239" s="841"/>
      <c r="E239" s="841"/>
      <c r="F239" s="841"/>
      <c r="G239" s="841"/>
      <c r="H239" s="841"/>
      <c r="I239" s="841"/>
      <c r="J239" s="842"/>
      <c r="K239" s="841"/>
      <c r="L239" s="841"/>
      <c r="M239" s="841"/>
      <c r="N239" s="841"/>
      <c r="O239" s="841"/>
      <c r="P239" s="841"/>
      <c r="Q239" s="841"/>
      <c r="R239" s="841"/>
      <c r="S239" s="841"/>
      <c r="T239" s="841"/>
      <c r="U239" s="841"/>
      <c r="V239" s="841"/>
      <c r="W239" s="841"/>
      <c r="X239" s="841"/>
      <c r="Y239" s="841"/>
      <c r="Z239" s="841"/>
    </row>
    <row r="240" spans="1:26" ht="15.75" customHeight="1" x14ac:dyDescent="0.2">
      <c r="A240" s="840"/>
      <c r="B240" s="841"/>
      <c r="C240" s="841"/>
      <c r="D240" s="841"/>
      <c r="E240" s="841"/>
      <c r="F240" s="841"/>
      <c r="G240" s="841"/>
      <c r="H240" s="841"/>
      <c r="I240" s="841"/>
      <c r="J240" s="842"/>
      <c r="K240" s="841"/>
      <c r="L240" s="841"/>
      <c r="M240" s="841"/>
      <c r="N240" s="841"/>
      <c r="O240" s="841"/>
      <c r="P240" s="841"/>
      <c r="Q240" s="841"/>
      <c r="R240" s="841"/>
      <c r="S240" s="841"/>
      <c r="T240" s="841"/>
      <c r="U240" s="841"/>
      <c r="V240" s="841"/>
      <c r="W240" s="841"/>
      <c r="X240" s="841"/>
      <c r="Y240" s="841"/>
      <c r="Z240" s="841"/>
    </row>
    <row r="241" spans="1:26" ht="15.75" customHeight="1" x14ac:dyDescent="0.2">
      <c r="A241" s="840"/>
      <c r="B241" s="841"/>
      <c r="C241" s="841"/>
      <c r="D241" s="841"/>
      <c r="E241" s="841"/>
      <c r="F241" s="841"/>
      <c r="G241" s="841"/>
      <c r="H241" s="841"/>
      <c r="I241" s="841"/>
      <c r="J241" s="842"/>
      <c r="K241" s="841"/>
      <c r="L241" s="841"/>
      <c r="M241" s="841"/>
      <c r="N241" s="841"/>
      <c r="O241" s="841"/>
      <c r="P241" s="841"/>
      <c r="Q241" s="841"/>
      <c r="R241" s="841"/>
      <c r="S241" s="841"/>
      <c r="T241" s="841"/>
      <c r="U241" s="841"/>
      <c r="V241" s="841"/>
      <c r="W241" s="841"/>
      <c r="X241" s="841"/>
      <c r="Y241" s="841"/>
      <c r="Z241" s="841"/>
    </row>
    <row r="242" spans="1:26" ht="15.75" customHeight="1" x14ac:dyDescent="0.2">
      <c r="A242" s="840"/>
      <c r="B242" s="841"/>
      <c r="C242" s="841"/>
      <c r="D242" s="841"/>
      <c r="E242" s="841"/>
      <c r="F242" s="841"/>
      <c r="G242" s="841"/>
      <c r="H242" s="841"/>
      <c r="I242" s="841"/>
      <c r="J242" s="842"/>
      <c r="K242" s="841"/>
      <c r="L242" s="841"/>
      <c r="M242" s="841"/>
      <c r="N242" s="841"/>
      <c r="O242" s="841"/>
      <c r="P242" s="841"/>
      <c r="Q242" s="841"/>
      <c r="R242" s="841"/>
      <c r="S242" s="841"/>
      <c r="T242" s="841"/>
      <c r="U242" s="841"/>
      <c r="V242" s="841"/>
      <c r="W242" s="841"/>
      <c r="X242" s="841"/>
      <c r="Y242" s="841"/>
      <c r="Z242" s="841"/>
    </row>
    <row r="243" spans="1:26" ht="15.75" customHeight="1" x14ac:dyDescent="0.2">
      <c r="A243" s="840"/>
      <c r="B243" s="841"/>
      <c r="C243" s="841"/>
      <c r="D243" s="841"/>
      <c r="E243" s="841"/>
      <c r="F243" s="841"/>
      <c r="G243" s="841"/>
      <c r="H243" s="841"/>
      <c r="I243" s="841"/>
      <c r="J243" s="842"/>
      <c r="K243" s="841"/>
      <c r="L243" s="841"/>
      <c r="M243" s="841"/>
      <c r="N243" s="841"/>
      <c r="O243" s="841"/>
      <c r="P243" s="841"/>
      <c r="Q243" s="841"/>
      <c r="R243" s="841"/>
      <c r="S243" s="841"/>
      <c r="T243" s="841"/>
      <c r="U243" s="841"/>
      <c r="V243" s="841"/>
      <c r="W243" s="841"/>
      <c r="X243" s="841"/>
      <c r="Y243" s="841"/>
      <c r="Z243" s="841"/>
    </row>
    <row r="244" spans="1:26" ht="15.75" customHeight="1" x14ac:dyDescent="0.2">
      <c r="A244" s="840"/>
      <c r="B244" s="841"/>
      <c r="C244" s="841"/>
      <c r="D244" s="841"/>
      <c r="E244" s="841"/>
      <c r="F244" s="841"/>
      <c r="G244" s="841"/>
      <c r="H244" s="841"/>
      <c r="I244" s="841"/>
      <c r="J244" s="842"/>
      <c r="K244" s="841"/>
      <c r="L244" s="841"/>
      <c r="M244" s="841"/>
      <c r="N244" s="841"/>
      <c r="O244" s="841"/>
      <c r="P244" s="841"/>
      <c r="Q244" s="841"/>
      <c r="R244" s="841"/>
      <c r="S244" s="841"/>
      <c r="T244" s="841"/>
      <c r="U244" s="841"/>
      <c r="V244" s="841"/>
      <c r="W244" s="841"/>
      <c r="X244" s="841"/>
      <c r="Y244" s="841"/>
      <c r="Z244" s="841"/>
    </row>
    <row r="245" spans="1:26" ht="15.75" customHeight="1" x14ac:dyDescent="0.2">
      <c r="A245" s="840"/>
      <c r="B245" s="841"/>
      <c r="C245" s="841"/>
      <c r="D245" s="841"/>
      <c r="E245" s="841"/>
      <c r="F245" s="841"/>
      <c r="G245" s="841"/>
      <c r="H245" s="841"/>
      <c r="I245" s="841"/>
      <c r="J245" s="842"/>
      <c r="K245" s="841"/>
      <c r="L245" s="841"/>
      <c r="M245" s="841"/>
      <c r="N245" s="841"/>
      <c r="O245" s="841"/>
      <c r="P245" s="841"/>
      <c r="Q245" s="841"/>
      <c r="R245" s="841"/>
      <c r="S245" s="841"/>
      <c r="T245" s="841"/>
      <c r="U245" s="841"/>
      <c r="V245" s="841"/>
      <c r="W245" s="841"/>
      <c r="X245" s="841"/>
      <c r="Y245" s="841"/>
      <c r="Z245" s="841"/>
    </row>
    <row r="246" spans="1:26" ht="15.75" customHeight="1" x14ac:dyDescent="0.2">
      <c r="A246" s="840"/>
      <c r="B246" s="841"/>
      <c r="C246" s="841"/>
      <c r="D246" s="841"/>
      <c r="E246" s="841"/>
      <c r="F246" s="841"/>
      <c r="G246" s="841"/>
      <c r="H246" s="841"/>
      <c r="I246" s="841"/>
      <c r="J246" s="842"/>
      <c r="K246" s="841"/>
      <c r="L246" s="841"/>
      <c r="M246" s="841"/>
      <c r="N246" s="841"/>
      <c r="O246" s="841"/>
      <c r="P246" s="841"/>
      <c r="Q246" s="841"/>
      <c r="R246" s="841"/>
      <c r="S246" s="841"/>
      <c r="T246" s="841"/>
      <c r="U246" s="841"/>
      <c r="V246" s="841"/>
      <c r="W246" s="841"/>
      <c r="X246" s="841"/>
      <c r="Y246" s="841"/>
      <c r="Z246" s="841"/>
    </row>
    <row r="247" spans="1:26" ht="15.75" customHeight="1" x14ac:dyDescent="0.2">
      <c r="A247" s="840"/>
      <c r="B247" s="841"/>
      <c r="C247" s="841"/>
      <c r="D247" s="841"/>
      <c r="E247" s="841"/>
      <c r="F247" s="841"/>
      <c r="G247" s="841"/>
      <c r="H247" s="841"/>
      <c r="I247" s="841"/>
      <c r="J247" s="842"/>
      <c r="K247" s="841"/>
      <c r="L247" s="841"/>
      <c r="M247" s="841"/>
      <c r="N247" s="841"/>
      <c r="O247" s="841"/>
      <c r="P247" s="841"/>
      <c r="Q247" s="841"/>
      <c r="R247" s="841"/>
      <c r="S247" s="841"/>
      <c r="T247" s="841"/>
      <c r="U247" s="841"/>
      <c r="V247" s="841"/>
      <c r="W247" s="841"/>
      <c r="X247" s="841"/>
      <c r="Y247" s="841"/>
      <c r="Z247" s="841"/>
    </row>
    <row r="248" spans="1:26" ht="15.75" customHeight="1" x14ac:dyDescent="0.2">
      <c r="A248" s="840"/>
      <c r="B248" s="841"/>
      <c r="C248" s="841"/>
      <c r="D248" s="841"/>
      <c r="E248" s="841"/>
      <c r="F248" s="841"/>
      <c r="G248" s="841"/>
      <c r="H248" s="841"/>
      <c r="I248" s="841"/>
      <c r="J248" s="842"/>
      <c r="K248" s="841"/>
      <c r="L248" s="841"/>
      <c r="M248" s="841"/>
      <c r="N248" s="841"/>
      <c r="O248" s="841"/>
      <c r="P248" s="841"/>
      <c r="Q248" s="841"/>
      <c r="R248" s="841"/>
      <c r="S248" s="841"/>
      <c r="T248" s="841"/>
      <c r="U248" s="841"/>
      <c r="V248" s="841"/>
      <c r="W248" s="841"/>
      <c r="X248" s="841"/>
      <c r="Y248" s="841"/>
      <c r="Z248" s="841"/>
    </row>
    <row r="249" spans="1:26" ht="15.75" customHeight="1" x14ac:dyDescent="0.2">
      <c r="A249" s="840"/>
      <c r="B249" s="841"/>
      <c r="C249" s="841"/>
      <c r="D249" s="841"/>
      <c r="E249" s="841"/>
      <c r="F249" s="841"/>
      <c r="G249" s="841"/>
      <c r="H249" s="841"/>
      <c r="I249" s="841"/>
      <c r="J249" s="842"/>
      <c r="K249" s="841"/>
      <c r="L249" s="841"/>
      <c r="M249" s="841"/>
      <c r="N249" s="841"/>
      <c r="O249" s="841"/>
      <c r="P249" s="841"/>
      <c r="Q249" s="841"/>
      <c r="R249" s="841"/>
      <c r="S249" s="841"/>
      <c r="T249" s="841"/>
      <c r="U249" s="841"/>
      <c r="V249" s="841"/>
      <c r="W249" s="841"/>
      <c r="X249" s="841"/>
      <c r="Y249" s="841"/>
      <c r="Z249" s="841"/>
    </row>
    <row r="250" spans="1:26" ht="15.75" customHeight="1" x14ac:dyDescent="0.2">
      <c r="A250" s="840"/>
      <c r="B250" s="841"/>
      <c r="C250" s="841"/>
      <c r="D250" s="841"/>
      <c r="E250" s="841"/>
      <c r="F250" s="841"/>
      <c r="G250" s="841"/>
      <c r="H250" s="841"/>
      <c r="I250" s="841"/>
      <c r="J250" s="842"/>
      <c r="K250" s="841"/>
      <c r="L250" s="841"/>
      <c r="M250" s="841"/>
      <c r="N250" s="841"/>
      <c r="O250" s="841"/>
      <c r="P250" s="841"/>
      <c r="Q250" s="841"/>
      <c r="R250" s="841"/>
      <c r="S250" s="841"/>
      <c r="T250" s="841"/>
      <c r="U250" s="841"/>
      <c r="V250" s="841"/>
      <c r="W250" s="841"/>
      <c r="X250" s="841"/>
      <c r="Y250" s="841"/>
      <c r="Z250" s="841"/>
    </row>
    <row r="251" spans="1:26" ht="15.75" customHeight="1" x14ac:dyDescent="0.2">
      <c r="A251" s="840"/>
      <c r="B251" s="841"/>
      <c r="C251" s="841"/>
      <c r="D251" s="841"/>
      <c r="E251" s="841"/>
      <c r="F251" s="841"/>
      <c r="G251" s="841"/>
      <c r="H251" s="841"/>
      <c r="I251" s="841"/>
      <c r="J251" s="842"/>
      <c r="K251" s="841"/>
      <c r="L251" s="841"/>
      <c r="M251" s="841"/>
      <c r="N251" s="841"/>
      <c r="O251" s="841"/>
      <c r="P251" s="841"/>
      <c r="Q251" s="841"/>
      <c r="R251" s="841"/>
      <c r="S251" s="841"/>
      <c r="T251" s="841"/>
      <c r="U251" s="841"/>
      <c r="V251" s="841"/>
      <c r="W251" s="841"/>
      <c r="X251" s="841"/>
      <c r="Y251" s="841"/>
      <c r="Z251" s="841"/>
    </row>
    <row r="252" spans="1:26" ht="15.75" customHeight="1" x14ac:dyDescent="0.2">
      <c r="A252" s="840"/>
      <c r="B252" s="841"/>
      <c r="C252" s="841"/>
      <c r="D252" s="841"/>
      <c r="E252" s="841"/>
      <c r="F252" s="841"/>
      <c r="G252" s="841"/>
      <c r="H252" s="841"/>
      <c r="I252" s="841"/>
      <c r="J252" s="842"/>
      <c r="K252" s="841"/>
      <c r="L252" s="841"/>
      <c r="M252" s="841"/>
      <c r="N252" s="841"/>
      <c r="O252" s="841"/>
      <c r="P252" s="841"/>
      <c r="Q252" s="841"/>
      <c r="R252" s="841"/>
      <c r="S252" s="841"/>
      <c r="T252" s="841"/>
      <c r="U252" s="841"/>
      <c r="V252" s="841"/>
      <c r="W252" s="841"/>
      <c r="X252" s="841"/>
      <c r="Y252" s="841"/>
      <c r="Z252" s="841"/>
    </row>
    <row r="253" spans="1:26" ht="15.75" customHeight="1" x14ac:dyDescent="0.2">
      <c r="A253" s="840"/>
      <c r="B253" s="841"/>
      <c r="C253" s="841"/>
      <c r="D253" s="841"/>
      <c r="E253" s="841"/>
      <c r="F253" s="841"/>
      <c r="G253" s="841"/>
      <c r="H253" s="841"/>
      <c r="I253" s="841"/>
      <c r="J253" s="842"/>
      <c r="K253" s="841"/>
      <c r="L253" s="841"/>
      <c r="M253" s="841"/>
      <c r="N253" s="841"/>
      <c r="O253" s="841"/>
      <c r="P253" s="841"/>
      <c r="Q253" s="841"/>
      <c r="R253" s="841"/>
      <c r="S253" s="841"/>
      <c r="T253" s="841"/>
      <c r="U253" s="841"/>
      <c r="V253" s="841"/>
      <c r="W253" s="841"/>
      <c r="X253" s="841"/>
      <c r="Y253" s="841"/>
      <c r="Z253" s="841"/>
    </row>
    <row r="254" spans="1:26" ht="15.75" customHeight="1" x14ac:dyDescent="0.2">
      <c r="A254" s="840"/>
      <c r="B254" s="841"/>
      <c r="C254" s="841"/>
      <c r="D254" s="841"/>
      <c r="E254" s="841"/>
      <c r="F254" s="841"/>
      <c r="G254" s="841"/>
      <c r="H254" s="841"/>
      <c r="I254" s="841"/>
      <c r="J254" s="842"/>
      <c r="K254" s="841"/>
      <c r="L254" s="841"/>
      <c r="M254" s="841"/>
      <c r="N254" s="841"/>
      <c r="O254" s="841"/>
      <c r="P254" s="841"/>
      <c r="Q254" s="841"/>
      <c r="R254" s="841"/>
      <c r="S254" s="841"/>
      <c r="T254" s="841"/>
      <c r="U254" s="841"/>
      <c r="V254" s="841"/>
      <c r="W254" s="841"/>
      <c r="X254" s="841"/>
      <c r="Y254" s="841"/>
      <c r="Z254" s="841"/>
    </row>
    <row r="255" spans="1:26" ht="15.75" customHeight="1" x14ac:dyDescent="0.2">
      <c r="A255" s="840"/>
      <c r="B255" s="841"/>
      <c r="C255" s="841"/>
      <c r="D255" s="841"/>
      <c r="E255" s="841"/>
      <c r="F255" s="841"/>
      <c r="G255" s="841"/>
      <c r="H255" s="841"/>
      <c r="I255" s="841"/>
      <c r="J255" s="842"/>
      <c r="K255" s="841"/>
      <c r="L255" s="841"/>
      <c r="M255" s="841"/>
      <c r="N255" s="841"/>
      <c r="O255" s="841"/>
      <c r="P255" s="841"/>
      <c r="Q255" s="841"/>
      <c r="R255" s="841"/>
      <c r="S255" s="841"/>
      <c r="T255" s="841"/>
      <c r="U255" s="841"/>
      <c r="V255" s="841"/>
      <c r="W255" s="841"/>
      <c r="X255" s="841"/>
      <c r="Y255" s="841"/>
      <c r="Z255" s="841"/>
    </row>
    <row r="256" spans="1:26" ht="15.75" customHeight="1" x14ac:dyDescent="0.2">
      <c r="A256" s="840"/>
      <c r="B256" s="841"/>
      <c r="C256" s="841"/>
      <c r="D256" s="841"/>
      <c r="E256" s="841"/>
      <c r="F256" s="841"/>
      <c r="G256" s="841"/>
      <c r="H256" s="841"/>
      <c r="I256" s="841"/>
      <c r="J256" s="842"/>
      <c r="K256" s="841"/>
      <c r="L256" s="841"/>
      <c r="M256" s="841"/>
      <c r="N256" s="841"/>
      <c r="O256" s="841"/>
      <c r="P256" s="841"/>
      <c r="Q256" s="841"/>
      <c r="R256" s="841"/>
      <c r="S256" s="841"/>
      <c r="T256" s="841"/>
      <c r="U256" s="841"/>
      <c r="V256" s="841"/>
      <c r="W256" s="841"/>
      <c r="X256" s="841"/>
      <c r="Y256" s="841"/>
      <c r="Z256" s="841"/>
    </row>
    <row r="257" spans="1:26" ht="15.75" customHeight="1" x14ac:dyDescent="0.2">
      <c r="A257" s="840"/>
      <c r="B257" s="841"/>
      <c r="C257" s="841"/>
      <c r="D257" s="841"/>
      <c r="E257" s="841"/>
      <c r="F257" s="841"/>
      <c r="G257" s="841"/>
      <c r="H257" s="841"/>
      <c r="I257" s="841"/>
      <c r="J257" s="842"/>
      <c r="K257" s="841"/>
      <c r="L257" s="841"/>
      <c r="M257" s="841"/>
      <c r="N257" s="841"/>
      <c r="O257" s="841"/>
      <c r="P257" s="841"/>
      <c r="Q257" s="841"/>
      <c r="R257" s="841"/>
      <c r="S257" s="841"/>
      <c r="T257" s="841"/>
      <c r="U257" s="841"/>
      <c r="V257" s="841"/>
      <c r="W257" s="841"/>
      <c r="X257" s="841"/>
      <c r="Y257" s="841"/>
      <c r="Z257" s="841"/>
    </row>
    <row r="258" spans="1:26" ht="15.75" customHeight="1" x14ac:dyDescent="0.2">
      <c r="A258" s="840"/>
      <c r="B258" s="841"/>
      <c r="C258" s="841"/>
      <c r="D258" s="841"/>
      <c r="E258" s="841"/>
      <c r="F258" s="841"/>
      <c r="G258" s="841"/>
      <c r="H258" s="841"/>
      <c r="I258" s="841"/>
      <c r="J258" s="842"/>
      <c r="K258" s="841"/>
      <c r="L258" s="841"/>
      <c r="M258" s="841"/>
      <c r="N258" s="841"/>
      <c r="O258" s="841"/>
      <c r="P258" s="841"/>
      <c r="Q258" s="841"/>
      <c r="R258" s="841"/>
      <c r="S258" s="841"/>
      <c r="T258" s="841"/>
      <c r="U258" s="841"/>
      <c r="V258" s="841"/>
      <c r="W258" s="841"/>
      <c r="X258" s="841"/>
      <c r="Y258" s="841"/>
      <c r="Z258" s="841"/>
    </row>
    <row r="259" spans="1:26" ht="15.75" customHeight="1" x14ac:dyDescent="0.2">
      <c r="A259" s="840"/>
      <c r="B259" s="841"/>
      <c r="C259" s="841"/>
      <c r="D259" s="841"/>
      <c r="E259" s="841"/>
      <c r="F259" s="841"/>
      <c r="G259" s="841"/>
      <c r="H259" s="841"/>
      <c r="I259" s="841"/>
      <c r="J259" s="842"/>
      <c r="K259" s="841"/>
      <c r="L259" s="841"/>
      <c r="M259" s="841"/>
      <c r="N259" s="841"/>
      <c r="O259" s="841"/>
      <c r="P259" s="841"/>
      <c r="Q259" s="841"/>
      <c r="R259" s="841"/>
      <c r="S259" s="841"/>
      <c r="T259" s="841"/>
      <c r="U259" s="841"/>
      <c r="V259" s="841"/>
      <c r="W259" s="841"/>
      <c r="X259" s="841"/>
      <c r="Y259" s="841"/>
      <c r="Z259" s="841"/>
    </row>
    <row r="260" spans="1:26" ht="15.75" customHeight="1" x14ac:dyDescent="0.2">
      <c r="A260" s="840"/>
      <c r="B260" s="841"/>
      <c r="C260" s="841"/>
      <c r="D260" s="841"/>
      <c r="E260" s="841"/>
      <c r="F260" s="841"/>
      <c r="G260" s="841"/>
      <c r="H260" s="841"/>
      <c r="I260" s="841"/>
      <c r="J260" s="842"/>
      <c r="K260" s="841"/>
      <c r="L260" s="841"/>
      <c r="M260" s="841"/>
      <c r="N260" s="841"/>
      <c r="O260" s="841"/>
      <c r="P260" s="841"/>
      <c r="Q260" s="841"/>
      <c r="R260" s="841"/>
      <c r="S260" s="841"/>
      <c r="T260" s="841"/>
      <c r="U260" s="841"/>
      <c r="V260" s="841"/>
      <c r="W260" s="841"/>
      <c r="X260" s="841"/>
      <c r="Y260" s="841"/>
      <c r="Z260" s="841"/>
    </row>
    <row r="261" spans="1:26" ht="15.75" customHeight="1" x14ac:dyDescent="0.2">
      <c r="A261" s="840"/>
      <c r="B261" s="841"/>
      <c r="C261" s="841"/>
      <c r="D261" s="841"/>
      <c r="E261" s="841"/>
      <c r="F261" s="841"/>
      <c r="G261" s="841"/>
      <c r="H261" s="841"/>
      <c r="I261" s="841"/>
      <c r="J261" s="842"/>
      <c r="K261" s="841"/>
      <c r="L261" s="841"/>
      <c r="M261" s="841"/>
      <c r="N261" s="841"/>
      <c r="O261" s="841"/>
      <c r="P261" s="841"/>
      <c r="Q261" s="841"/>
      <c r="R261" s="841"/>
      <c r="S261" s="841"/>
      <c r="T261" s="841"/>
      <c r="U261" s="841"/>
      <c r="V261" s="841"/>
      <c r="W261" s="841"/>
      <c r="X261" s="841"/>
      <c r="Y261" s="841"/>
      <c r="Z261" s="841"/>
    </row>
    <row r="262" spans="1:26" ht="15.75" customHeight="1" x14ac:dyDescent="0.2">
      <c r="A262" s="840"/>
      <c r="B262" s="841"/>
      <c r="C262" s="841"/>
      <c r="D262" s="841"/>
      <c r="E262" s="841"/>
      <c r="F262" s="841"/>
      <c r="G262" s="841"/>
      <c r="H262" s="841"/>
      <c r="I262" s="841"/>
      <c r="J262" s="842"/>
      <c r="K262" s="841"/>
      <c r="L262" s="841"/>
      <c r="M262" s="841"/>
      <c r="N262" s="841"/>
      <c r="O262" s="841"/>
      <c r="P262" s="841"/>
      <c r="Q262" s="841"/>
      <c r="R262" s="841"/>
      <c r="S262" s="841"/>
      <c r="T262" s="841"/>
      <c r="U262" s="841"/>
      <c r="V262" s="841"/>
      <c r="W262" s="841"/>
      <c r="X262" s="841"/>
      <c r="Y262" s="841"/>
      <c r="Z262" s="841"/>
    </row>
    <row r="263" spans="1:26" ht="15.75" customHeight="1" x14ac:dyDescent="0.2">
      <c r="A263" s="840"/>
      <c r="B263" s="841"/>
      <c r="C263" s="841"/>
      <c r="D263" s="841"/>
      <c r="E263" s="841"/>
      <c r="F263" s="841"/>
      <c r="G263" s="841"/>
      <c r="H263" s="841"/>
      <c r="I263" s="841"/>
      <c r="J263" s="842"/>
      <c r="K263" s="841"/>
      <c r="L263" s="841"/>
      <c r="M263" s="841"/>
      <c r="N263" s="841"/>
      <c r="O263" s="841"/>
      <c r="P263" s="841"/>
      <c r="Q263" s="841"/>
      <c r="R263" s="841"/>
      <c r="S263" s="841"/>
      <c r="T263" s="841"/>
      <c r="U263" s="841"/>
      <c r="V263" s="841"/>
      <c r="W263" s="841"/>
      <c r="X263" s="841"/>
      <c r="Y263" s="841"/>
      <c r="Z263" s="841"/>
    </row>
    <row r="264" spans="1:26" ht="15.75" customHeight="1" x14ac:dyDescent="0.2">
      <c r="A264" s="840"/>
      <c r="B264" s="841"/>
      <c r="C264" s="841"/>
      <c r="D264" s="841"/>
      <c r="E264" s="841"/>
      <c r="F264" s="841"/>
      <c r="G264" s="841"/>
      <c r="H264" s="841"/>
      <c r="I264" s="841"/>
      <c r="J264" s="842"/>
      <c r="K264" s="841"/>
      <c r="L264" s="841"/>
      <c r="M264" s="841"/>
      <c r="N264" s="841"/>
      <c r="O264" s="841"/>
      <c r="P264" s="841"/>
      <c r="Q264" s="841"/>
      <c r="R264" s="841"/>
      <c r="S264" s="841"/>
      <c r="T264" s="841"/>
      <c r="U264" s="841"/>
      <c r="V264" s="841"/>
      <c r="W264" s="841"/>
      <c r="X264" s="841"/>
      <c r="Y264" s="841"/>
      <c r="Z264" s="841"/>
    </row>
    <row r="265" spans="1:26" ht="15.75" customHeight="1" x14ac:dyDescent="0.2">
      <c r="A265" s="840"/>
      <c r="B265" s="841"/>
      <c r="C265" s="841"/>
      <c r="D265" s="841"/>
      <c r="E265" s="841"/>
      <c r="F265" s="841"/>
      <c r="G265" s="841"/>
      <c r="H265" s="841"/>
      <c r="I265" s="841"/>
      <c r="J265" s="842"/>
      <c r="K265" s="841"/>
      <c r="L265" s="841"/>
      <c r="M265" s="841"/>
      <c r="N265" s="841"/>
      <c r="O265" s="841"/>
      <c r="P265" s="841"/>
      <c r="Q265" s="841"/>
      <c r="R265" s="841"/>
      <c r="S265" s="841"/>
      <c r="T265" s="841"/>
      <c r="U265" s="841"/>
      <c r="V265" s="841"/>
      <c r="W265" s="841"/>
      <c r="X265" s="841"/>
      <c r="Y265" s="841"/>
      <c r="Z265" s="841"/>
    </row>
    <row r="266" spans="1:26" ht="15.75" customHeight="1" x14ac:dyDescent="0.2">
      <c r="A266" s="840"/>
      <c r="B266" s="841"/>
      <c r="C266" s="841"/>
      <c r="D266" s="841"/>
      <c r="E266" s="841"/>
      <c r="F266" s="841"/>
      <c r="G266" s="841"/>
      <c r="H266" s="841"/>
      <c r="I266" s="841"/>
      <c r="J266" s="842"/>
      <c r="K266" s="841"/>
      <c r="L266" s="841"/>
      <c r="M266" s="841"/>
      <c r="N266" s="841"/>
      <c r="O266" s="841"/>
      <c r="P266" s="841"/>
      <c r="Q266" s="841"/>
      <c r="R266" s="841"/>
      <c r="S266" s="841"/>
      <c r="T266" s="841"/>
      <c r="U266" s="841"/>
      <c r="V266" s="841"/>
      <c r="W266" s="841"/>
      <c r="X266" s="841"/>
      <c r="Y266" s="841"/>
      <c r="Z266" s="841"/>
    </row>
    <row r="267" spans="1:26" ht="15.75" customHeight="1" x14ac:dyDescent="0.2">
      <c r="A267" s="840"/>
      <c r="B267" s="841"/>
      <c r="C267" s="841"/>
      <c r="D267" s="841"/>
      <c r="E267" s="841"/>
      <c r="F267" s="841"/>
      <c r="G267" s="841"/>
      <c r="H267" s="841"/>
      <c r="I267" s="841"/>
      <c r="J267" s="842"/>
      <c r="K267" s="841"/>
      <c r="L267" s="841"/>
      <c r="M267" s="841"/>
      <c r="N267" s="841"/>
      <c r="O267" s="841"/>
      <c r="P267" s="841"/>
      <c r="Q267" s="841"/>
      <c r="R267" s="841"/>
      <c r="S267" s="841"/>
      <c r="T267" s="841"/>
      <c r="U267" s="841"/>
      <c r="V267" s="841"/>
      <c r="W267" s="841"/>
      <c r="X267" s="841"/>
      <c r="Y267" s="841"/>
      <c r="Z267" s="841"/>
    </row>
    <row r="268" spans="1:26" ht="15.75" customHeight="1" x14ac:dyDescent="0.2">
      <c r="A268" s="840"/>
      <c r="B268" s="841"/>
      <c r="C268" s="841"/>
      <c r="D268" s="841"/>
      <c r="E268" s="841"/>
      <c r="F268" s="841"/>
      <c r="G268" s="841"/>
      <c r="H268" s="841"/>
      <c r="I268" s="841"/>
      <c r="J268" s="842"/>
      <c r="K268" s="841"/>
      <c r="L268" s="841"/>
      <c r="M268" s="841"/>
      <c r="N268" s="841"/>
      <c r="O268" s="841"/>
      <c r="P268" s="841"/>
      <c r="Q268" s="841"/>
      <c r="R268" s="841"/>
      <c r="S268" s="841"/>
      <c r="T268" s="841"/>
      <c r="U268" s="841"/>
      <c r="V268" s="841"/>
      <c r="W268" s="841"/>
      <c r="X268" s="841"/>
      <c r="Y268" s="841"/>
      <c r="Z268" s="841"/>
    </row>
    <row r="269" spans="1:26" ht="15.75" customHeight="1" x14ac:dyDescent="0.2">
      <c r="A269" s="840"/>
      <c r="B269" s="841"/>
      <c r="C269" s="841"/>
      <c r="D269" s="841"/>
      <c r="E269" s="841"/>
      <c r="F269" s="841"/>
      <c r="G269" s="841"/>
      <c r="H269" s="841"/>
      <c r="I269" s="841"/>
      <c r="J269" s="842"/>
      <c r="K269" s="841"/>
      <c r="L269" s="841"/>
      <c r="M269" s="841"/>
      <c r="N269" s="841"/>
      <c r="O269" s="841"/>
      <c r="P269" s="841"/>
      <c r="Q269" s="841"/>
      <c r="R269" s="841"/>
      <c r="S269" s="841"/>
      <c r="T269" s="841"/>
      <c r="U269" s="841"/>
      <c r="V269" s="841"/>
      <c r="W269" s="841"/>
      <c r="X269" s="841"/>
      <c r="Y269" s="841"/>
      <c r="Z269" s="841"/>
    </row>
    <row r="270" spans="1:26" ht="15.75" customHeight="1" x14ac:dyDescent="0.2">
      <c r="A270" s="840"/>
      <c r="B270" s="841"/>
      <c r="C270" s="841"/>
      <c r="D270" s="841"/>
      <c r="E270" s="841"/>
      <c r="F270" s="841"/>
      <c r="G270" s="841"/>
      <c r="H270" s="841"/>
      <c r="I270" s="841"/>
      <c r="J270" s="842"/>
      <c r="K270" s="841"/>
      <c r="L270" s="841"/>
      <c r="M270" s="841"/>
      <c r="N270" s="841"/>
      <c r="O270" s="841"/>
      <c r="P270" s="841"/>
      <c r="Q270" s="841"/>
      <c r="R270" s="841"/>
      <c r="S270" s="841"/>
      <c r="T270" s="841"/>
      <c r="U270" s="841"/>
      <c r="V270" s="841"/>
      <c r="W270" s="841"/>
      <c r="X270" s="841"/>
      <c r="Y270" s="841"/>
      <c r="Z270" s="841"/>
    </row>
    <row r="271" spans="1:26" ht="15.75" customHeight="1" x14ac:dyDescent="0.2">
      <c r="A271" s="840"/>
      <c r="B271" s="841"/>
      <c r="C271" s="841"/>
      <c r="D271" s="841"/>
      <c r="E271" s="841"/>
      <c r="F271" s="841"/>
      <c r="G271" s="841"/>
      <c r="H271" s="841"/>
      <c r="I271" s="841"/>
      <c r="J271" s="842"/>
      <c r="K271" s="841"/>
      <c r="L271" s="841"/>
      <c r="M271" s="841"/>
      <c r="N271" s="841"/>
      <c r="O271" s="841"/>
      <c r="P271" s="841"/>
      <c r="Q271" s="841"/>
      <c r="R271" s="841"/>
      <c r="S271" s="841"/>
      <c r="T271" s="841"/>
      <c r="U271" s="841"/>
      <c r="V271" s="841"/>
      <c r="W271" s="841"/>
      <c r="X271" s="841"/>
      <c r="Y271" s="841"/>
      <c r="Z271" s="841"/>
    </row>
    <row r="272" spans="1:26" ht="15.75" customHeight="1" x14ac:dyDescent="0.2">
      <c r="A272" s="840"/>
      <c r="B272" s="841"/>
      <c r="C272" s="841"/>
      <c r="D272" s="841"/>
      <c r="E272" s="841"/>
      <c r="F272" s="841"/>
      <c r="G272" s="841"/>
      <c r="H272" s="841"/>
      <c r="I272" s="841"/>
      <c r="J272" s="842"/>
      <c r="K272" s="841"/>
      <c r="L272" s="841"/>
      <c r="M272" s="841"/>
      <c r="N272" s="841"/>
      <c r="O272" s="841"/>
      <c r="P272" s="841"/>
      <c r="Q272" s="841"/>
      <c r="R272" s="841"/>
      <c r="S272" s="841"/>
      <c r="T272" s="841"/>
      <c r="U272" s="841"/>
      <c r="V272" s="841"/>
      <c r="W272" s="841"/>
      <c r="X272" s="841"/>
      <c r="Y272" s="841"/>
      <c r="Z272" s="841"/>
    </row>
    <row r="273" spans="1:26" ht="15.75" customHeight="1" x14ac:dyDescent="0.2">
      <c r="A273" s="840"/>
      <c r="B273" s="841"/>
      <c r="C273" s="841"/>
      <c r="D273" s="841"/>
      <c r="E273" s="841"/>
      <c r="F273" s="841"/>
      <c r="G273" s="841"/>
      <c r="H273" s="841"/>
      <c r="I273" s="841"/>
      <c r="J273" s="842"/>
      <c r="K273" s="841"/>
      <c r="L273" s="841"/>
      <c r="M273" s="841"/>
      <c r="N273" s="841"/>
      <c r="O273" s="841"/>
      <c r="P273" s="841"/>
      <c r="Q273" s="841"/>
      <c r="R273" s="841"/>
      <c r="S273" s="841"/>
      <c r="T273" s="841"/>
      <c r="U273" s="841"/>
      <c r="V273" s="841"/>
      <c r="W273" s="841"/>
      <c r="X273" s="841"/>
      <c r="Y273" s="841"/>
      <c r="Z273" s="841"/>
    </row>
    <row r="274" spans="1:26" ht="15.75" customHeight="1" x14ac:dyDescent="0.2">
      <c r="A274" s="840"/>
      <c r="B274" s="841"/>
      <c r="C274" s="841"/>
      <c r="D274" s="841"/>
      <c r="E274" s="841"/>
      <c r="F274" s="841"/>
      <c r="G274" s="841"/>
      <c r="H274" s="841"/>
      <c r="I274" s="841"/>
      <c r="J274" s="842"/>
      <c r="K274" s="841"/>
      <c r="L274" s="841"/>
      <c r="M274" s="841"/>
      <c r="N274" s="841"/>
      <c r="O274" s="841"/>
      <c r="P274" s="841"/>
      <c r="Q274" s="841"/>
      <c r="R274" s="841"/>
      <c r="S274" s="841"/>
      <c r="T274" s="841"/>
      <c r="U274" s="841"/>
      <c r="V274" s="841"/>
      <c r="W274" s="841"/>
      <c r="X274" s="841"/>
      <c r="Y274" s="841"/>
      <c r="Z274" s="841"/>
    </row>
    <row r="275" spans="1:26" ht="15.75" customHeight="1" x14ac:dyDescent="0.2">
      <c r="A275" s="840"/>
      <c r="B275" s="841"/>
      <c r="C275" s="841"/>
      <c r="D275" s="841"/>
      <c r="E275" s="841"/>
      <c r="F275" s="841"/>
      <c r="G275" s="841"/>
      <c r="H275" s="841"/>
      <c r="I275" s="841"/>
      <c r="J275" s="842"/>
      <c r="K275" s="841"/>
      <c r="L275" s="841"/>
      <c r="M275" s="841"/>
      <c r="N275" s="841"/>
      <c r="O275" s="841"/>
      <c r="P275" s="841"/>
      <c r="Q275" s="841"/>
      <c r="R275" s="841"/>
      <c r="S275" s="841"/>
      <c r="T275" s="841"/>
      <c r="U275" s="841"/>
      <c r="V275" s="841"/>
      <c r="W275" s="841"/>
      <c r="X275" s="841"/>
      <c r="Y275" s="841"/>
      <c r="Z275" s="841"/>
    </row>
    <row r="276" spans="1:26" ht="15.75" customHeight="1" x14ac:dyDescent="0.2">
      <c r="A276" s="840"/>
      <c r="B276" s="841"/>
      <c r="C276" s="841"/>
      <c r="D276" s="841"/>
      <c r="E276" s="841"/>
      <c r="F276" s="841"/>
      <c r="G276" s="841"/>
      <c r="H276" s="841"/>
      <c r="I276" s="841"/>
      <c r="J276" s="842"/>
      <c r="K276" s="841"/>
      <c r="L276" s="841"/>
      <c r="M276" s="841"/>
      <c r="N276" s="841"/>
      <c r="O276" s="841"/>
      <c r="P276" s="841"/>
      <c r="Q276" s="841"/>
      <c r="R276" s="841"/>
      <c r="S276" s="841"/>
      <c r="T276" s="841"/>
      <c r="U276" s="841"/>
      <c r="V276" s="841"/>
      <c r="W276" s="841"/>
      <c r="X276" s="841"/>
      <c r="Y276" s="841"/>
      <c r="Z276" s="841"/>
    </row>
    <row r="277" spans="1:26" ht="15.75" customHeight="1" x14ac:dyDescent="0.2">
      <c r="A277" s="840"/>
      <c r="B277" s="841"/>
      <c r="C277" s="841"/>
      <c r="D277" s="841"/>
      <c r="E277" s="841"/>
      <c r="F277" s="841"/>
      <c r="G277" s="841"/>
      <c r="H277" s="841"/>
      <c r="I277" s="841"/>
      <c r="J277" s="842"/>
      <c r="K277" s="841"/>
      <c r="L277" s="841"/>
      <c r="M277" s="841"/>
      <c r="N277" s="841"/>
      <c r="O277" s="841"/>
      <c r="P277" s="841"/>
      <c r="Q277" s="841"/>
      <c r="R277" s="841"/>
      <c r="S277" s="841"/>
      <c r="T277" s="841"/>
      <c r="U277" s="841"/>
      <c r="V277" s="841"/>
      <c r="W277" s="841"/>
      <c r="X277" s="841"/>
      <c r="Y277" s="841"/>
      <c r="Z277" s="841"/>
    </row>
    <row r="278" spans="1:26" ht="15.75" customHeight="1" x14ac:dyDescent="0.2">
      <c r="A278" s="840"/>
      <c r="B278" s="841"/>
      <c r="C278" s="841"/>
      <c r="D278" s="841"/>
      <c r="E278" s="841"/>
      <c r="F278" s="841"/>
      <c r="G278" s="841"/>
      <c r="H278" s="841"/>
      <c r="I278" s="841"/>
      <c r="J278" s="842"/>
      <c r="K278" s="841"/>
      <c r="L278" s="841"/>
      <c r="M278" s="841"/>
      <c r="N278" s="841"/>
      <c r="O278" s="841"/>
      <c r="P278" s="841"/>
      <c r="Q278" s="841"/>
      <c r="R278" s="841"/>
      <c r="S278" s="841"/>
      <c r="T278" s="841"/>
      <c r="U278" s="841"/>
      <c r="V278" s="841"/>
      <c r="W278" s="841"/>
      <c r="X278" s="841"/>
      <c r="Y278" s="841"/>
      <c r="Z278" s="841"/>
    </row>
    <row r="279" spans="1:26" ht="15.75" customHeight="1" x14ac:dyDescent="0.2">
      <c r="A279" s="840"/>
      <c r="B279" s="841"/>
      <c r="C279" s="841"/>
      <c r="D279" s="841"/>
      <c r="E279" s="841"/>
      <c r="F279" s="841"/>
      <c r="G279" s="841"/>
      <c r="H279" s="841"/>
      <c r="I279" s="841"/>
      <c r="J279" s="842"/>
      <c r="K279" s="841"/>
      <c r="L279" s="841"/>
      <c r="M279" s="841"/>
      <c r="N279" s="841"/>
      <c r="O279" s="841"/>
      <c r="P279" s="841"/>
      <c r="Q279" s="841"/>
      <c r="R279" s="841"/>
      <c r="S279" s="841"/>
      <c r="T279" s="841"/>
      <c r="U279" s="841"/>
      <c r="V279" s="841"/>
      <c r="W279" s="841"/>
      <c r="X279" s="841"/>
      <c r="Y279" s="841"/>
      <c r="Z279" s="841"/>
    </row>
    <row r="280" spans="1:26" ht="15.75" customHeight="1" x14ac:dyDescent="0.2">
      <c r="A280" s="840"/>
      <c r="B280" s="841"/>
      <c r="C280" s="841"/>
      <c r="D280" s="841"/>
      <c r="E280" s="841"/>
      <c r="F280" s="841"/>
      <c r="G280" s="841"/>
      <c r="H280" s="841"/>
      <c r="I280" s="841"/>
      <c r="J280" s="842"/>
      <c r="K280" s="841"/>
      <c r="L280" s="841"/>
      <c r="M280" s="841"/>
      <c r="N280" s="841"/>
      <c r="O280" s="841"/>
      <c r="P280" s="841"/>
      <c r="Q280" s="841"/>
      <c r="R280" s="841"/>
      <c r="S280" s="841"/>
      <c r="T280" s="841"/>
      <c r="U280" s="841"/>
      <c r="V280" s="841"/>
      <c r="W280" s="841"/>
      <c r="X280" s="841"/>
      <c r="Y280" s="841"/>
      <c r="Z280" s="841"/>
    </row>
    <row r="281" spans="1:26" ht="15.75" customHeight="1" x14ac:dyDescent="0.2">
      <c r="A281" s="840"/>
      <c r="B281" s="841"/>
      <c r="C281" s="841"/>
      <c r="D281" s="841"/>
      <c r="E281" s="841"/>
      <c r="F281" s="841"/>
      <c r="G281" s="841"/>
      <c r="H281" s="841"/>
      <c r="I281" s="841"/>
      <c r="J281" s="842"/>
      <c r="K281" s="841"/>
      <c r="L281" s="841"/>
      <c r="M281" s="841"/>
      <c r="N281" s="841"/>
      <c r="O281" s="841"/>
      <c r="P281" s="841"/>
      <c r="Q281" s="841"/>
      <c r="R281" s="841"/>
      <c r="S281" s="841"/>
      <c r="T281" s="841"/>
      <c r="U281" s="841"/>
      <c r="V281" s="841"/>
      <c r="W281" s="841"/>
      <c r="X281" s="841"/>
      <c r="Y281" s="841"/>
      <c r="Z281" s="841"/>
    </row>
    <row r="282" spans="1:26" ht="15.75" customHeight="1" x14ac:dyDescent="0.2">
      <c r="A282" s="840"/>
      <c r="B282" s="841"/>
      <c r="C282" s="841"/>
      <c r="D282" s="841"/>
      <c r="E282" s="841"/>
      <c r="F282" s="841"/>
      <c r="G282" s="841"/>
      <c r="H282" s="841"/>
      <c r="I282" s="841"/>
      <c r="J282" s="842"/>
      <c r="K282" s="841"/>
      <c r="L282" s="841"/>
      <c r="M282" s="841"/>
      <c r="N282" s="841"/>
      <c r="O282" s="841"/>
      <c r="P282" s="841"/>
      <c r="Q282" s="841"/>
      <c r="R282" s="841"/>
      <c r="S282" s="841"/>
      <c r="T282" s="841"/>
      <c r="U282" s="841"/>
      <c r="V282" s="841"/>
      <c r="W282" s="841"/>
      <c r="X282" s="841"/>
      <c r="Y282" s="841"/>
      <c r="Z282" s="841"/>
    </row>
    <row r="283" spans="1:26" ht="15.75" customHeight="1" x14ac:dyDescent="0.2">
      <c r="A283" s="840"/>
      <c r="B283" s="841"/>
      <c r="C283" s="841"/>
      <c r="D283" s="841"/>
      <c r="E283" s="841"/>
      <c r="F283" s="841"/>
      <c r="G283" s="841"/>
      <c r="H283" s="841"/>
      <c r="I283" s="841"/>
      <c r="J283" s="842"/>
      <c r="K283" s="841"/>
      <c r="L283" s="841"/>
      <c r="M283" s="841"/>
      <c r="N283" s="841"/>
      <c r="O283" s="841"/>
      <c r="P283" s="841"/>
      <c r="Q283" s="841"/>
      <c r="R283" s="841"/>
      <c r="S283" s="841"/>
      <c r="T283" s="841"/>
      <c r="U283" s="841"/>
      <c r="V283" s="841"/>
      <c r="W283" s="841"/>
      <c r="X283" s="841"/>
      <c r="Y283" s="841"/>
      <c r="Z283" s="841"/>
    </row>
    <row r="284" spans="1:26" ht="15.75" customHeight="1" x14ac:dyDescent="0.2">
      <c r="A284" s="840"/>
      <c r="B284" s="841"/>
      <c r="C284" s="841"/>
      <c r="D284" s="841"/>
      <c r="E284" s="841"/>
      <c r="F284" s="841"/>
      <c r="G284" s="841"/>
      <c r="H284" s="841"/>
      <c r="I284" s="841"/>
      <c r="J284" s="842"/>
      <c r="K284" s="841"/>
      <c r="L284" s="841"/>
      <c r="M284" s="841"/>
      <c r="N284" s="841"/>
      <c r="O284" s="841"/>
      <c r="P284" s="841"/>
      <c r="Q284" s="841"/>
      <c r="R284" s="841"/>
      <c r="S284" s="841"/>
      <c r="T284" s="841"/>
      <c r="U284" s="841"/>
      <c r="V284" s="841"/>
      <c r="W284" s="841"/>
      <c r="X284" s="841"/>
      <c r="Y284" s="841"/>
      <c r="Z284" s="841"/>
    </row>
    <row r="285" spans="1:26" ht="15.75" customHeight="1" x14ac:dyDescent="0.2">
      <c r="A285" s="840"/>
      <c r="B285" s="841"/>
      <c r="C285" s="841"/>
      <c r="D285" s="841"/>
      <c r="E285" s="841"/>
      <c r="F285" s="841"/>
      <c r="G285" s="841"/>
      <c r="H285" s="841"/>
      <c r="I285" s="841"/>
      <c r="J285" s="842"/>
      <c r="K285" s="841"/>
      <c r="L285" s="841"/>
      <c r="M285" s="841"/>
      <c r="N285" s="841"/>
      <c r="O285" s="841"/>
      <c r="P285" s="841"/>
      <c r="Q285" s="841"/>
      <c r="R285" s="841"/>
      <c r="S285" s="841"/>
      <c r="T285" s="841"/>
      <c r="U285" s="841"/>
      <c r="V285" s="841"/>
      <c r="W285" s="841"/>
      <c r="X285" s="841"/>
      <c r="Y285" s="841"/>
      <c r="Z285" s="841"/>
    </row>
    <row r="286" spans="1:26" ht="15.75" customHeight="1" x14ac:dyDescent="0.2">
      <c r="A286" s="840"/>
      <c r="B286" s="841"/>
      <c r="C286" s="841"/>
      <c r="D286" s="841"/>
      <c r="E286" s="841"/>
      <c r="F286" s="841"/>
      <c r="G286" s="841"/>
      <c r="H286" s="841"/>
      <c r="I286" s="841"/>
      <c r="J286" s="842"/>
      <c r="K286" s="841"/>
      <c r="L286" s="841"/>
      <c r="M286" s="841"/>
      <c r="N286" s="841"/>
      <c r="O286" s="841"/>
      <c r="P286" s="841"/>
      <c r="Q286" s="841"/>
      <c r="R286" s="841"/>
      <c r="S286" s="841"/>
      <c r="T286" s="841"/>
      <c r="U286" s="841"/>
      <c r="V286" s="841"/>
      <c r="W286" s="841"/>
      <c r="X286" s="841"/>
      <c r="Y286" s="841"/>
      <c r="Z286" s="841"/>
    </row>
    <row r="287" spans="1:26" ht="15.75" customHeight="1" x14ac:dyDescent="0.2">
      <c r="A287" s="840"/>
      <c r="B287" s="841"/>
      <c r="C287" s="841"/>
      <c r="D287" s="841"/>
      <c r="E287" s="841"/>
      <c r="F287" s="841"/>
      <c r="G287" s="841"/>
      <c r="H287" s="841"/>
      <c r="I287" s="841"/>
      <c r="J287" s="842"/>
      <c r="K287" s="841"/>
      <c r="L287" s="841"/>
      <c r="M287" s="841"/>
      <c r="N287" s="841"/>
      <c r="O287" s="841"/>
      <c r="P287" s="841"/>
      <c r="Q287" s="841"/>
      <c r="R287" s="841"/>
      <c r="S287" s="841"/>
      <c r="T287" s="841"/>
      <c r="U287" s="841"/>
      <c r="V287" s="841"/>
      <c r="W287" s="841"/>
      <c r="X287" s="841"/>
      <c r="Y287" s="841"/>
      <c r="Z287" s="841"/>
    </row>
    <row r="288" spans="1:26" ht="15.75" customHeight="1" x14ac:dyDescent="0.2">
      <c r="A288" s="840"/>
      <c r="B288" s="841"/>
      <c r="C288" s="841"/>
      <c r="D288" s="841"/>
      <c r="E288" s="841"/>
      <c r="F288" s="841"/>
      <c r="G288" s="841"/>
      <c r="H288" s="841"/>
      <c r="I288" s="841"/>
      <c r="J288" s="842"/>
      <c r="K288" s="841"/>
      <c r="L288" s="841"/>
      <c r="M288" s="841"/>
      <c r="N288" s="841"/>
      <c r="O288" s="841"/>
      <c r="P288" s="841"/>
      <c r="Q288" s="841"/>
      <c r="R288" s="841"/>
      <c r="S288" s="841"/>
      <c r="T288" s="841"/>
      <c r="U288" s="841"/>
      <c r="V288" s="841"/>
      <c r="W288" s="841"/>
      <c r="X288" s="841"/>
      <c r="Y288" s="841"/>
      <c r="Z288" s="841"/>
    </row>
    <row r="289" spans="1:26" ht="15.75" customHeight="1" x14ac:dyDescent="0.2">
      <c r="A289" s="840"/>
      <c r="B289" s="841"/>
      <c r="C289" s="841"/>
      <c r="D289" s="841"/>
      <c r="E289" s="841"/>
      <c r="F289" s="841"/>
      <c r="G289" s="841"/>
      <c r="H289" s="841"/>
      <c r="I289" s="841"/>
      <c r="J289" s="842"/>
      <c r="K289" s="841"/>
      <c r="L289" s="841"/>
      <c r="M289" s="841"/>
      <c r="N289" s="841"/>
      <c r="O289" s="841"/>
      <c r="P289" s="841"/>
      <c r="Q289" s="841"/>
      <c r="R289" s="841"/>
      <c r="S289" s="841"/>
      <c r="T289" s="841"/>
      <c r="U289" s="841"/>
      <c r="V289" s="841"/>
      <c r="W289" s="841"/>
      <c r="X289" s="841"/>
      <c r="Y289" s="841"/>
      <c r="Z289" s="841"/>
    </row>
    <row r="290" spans="1:26" ht="15.75" customHeight="1" x14ac:dyDescent="0.2">
      <c r="A290" s="840"/>
      <c r="B290" s="841"/>
      <c r="C290" s="841"/>
      <c r="D290" s="841"/>
      <c r="E290" s="841"/>
      <c r="F290" s="841"/>
      <c r="G290" s="841"/>
      <c r="H290" s="841"/>
      <c r="I290" s="841"/>
      <c r="J290" s="842"/>
      <c r="K290" s="841"/>
      <c r="L290" s="841"/>
      <c r="M290" s="841"/>
      <c r="N290" s="841"/>
      <c r="O290" s="841"/>
      <c r="P290" s="841"/>
      <c r="Q290" s="841"/>
      <c r="R290" s="841"/>
      <c r="S290" s="841"/>
      <c r="T290" s="841"/>
      <c r="U290" s="841"/>
      <c r="V290" s="841"/>
      <c r="W290" s="841"/>
      <c r="X290" s="841"/>
      <c r="Y290" s="841"/>
      <c r="Z290" s="841"/>
    </row>
    <row r="291" spans="1:26" ht="15.75" customHeight="1" x14ac:dyDescent="0.2">
      <c r="A291" s="840"/>
      <c r="B291" s="841"/>
      <c r="C291" s="841"/>
      <c r="D291" s="841"/>
      <c r="E291" s="841"/>
      <c r="F291" s="841"/>
      <c r="G291" s="841"/>
      <c r="H291" s="841"/>
      <c r="I291" s="841"/>
      <c r="J291" s="842"/>
      <c r="K291" s="841"/>
      <c r="L291" s="841"/>
      <c r="M291" s="841"/>
      <c r="N291" s="841"/>
      <c r="O291" s="841"/>
      <c r="P291" s="841"/>
      <c r="Q291" s="841"/>
      <c r="R291" s="841"/>
      <c r="S291" s="841"/>
      <c r="T291" s="841"/>
      <c r="U291" s="841"/>
      <c r="V291" s="841"/>
      <c r="W291" s="841"/>
      <c r="X291" s="841"/>
      <c r="Y291" s="841"/>
      <c r="Z291" s="841"/>
    </row>
    <row r="292" spans="1:26" ht="15.75" customHeight="1" x14ac:dyDescent="0.2">
      <c r="A292" s="840"/>
      <c r="B292" s="841"/>
      <c r="C292" s="841"/>
      <c r="D292" s="841"/>
      <c r="E292" s="841"/>
      <c r="F292" s="841"/>
      <c r="G292" s="841"/>
      <c r="H292" s="841"/>
      <c r="I292" s="841"/>
      <c r="J292" s="842"/>
      <c r="K292" s="841"/>
      <c r="L292" s="841"/>
      <c r="M292" s="841"/>
      <c r="N292" s="841"/>
      <c r="O292" s="841"/>
      <c r="P292" s="841"/>
      <c r="Q292" s="841"/>
      <c r="R292" s="841"/>
      <c r="S292" s="841"/>
      <c r="T292" s="841"/>
      <c r="U292" s="841"/>
      <c r="V292" s="841"/>
      <c r="W292" s="841"/>
      <c r="X292" s="841"/>
      <c r="Y292" s="841"/>
      <c r="Z292" s="841"/>
    </row>
    <row r="293" spans="1:26" ht="15.75" customHeight="1" x14ac:dyDescent="0.2">
      <c r="A293" s="840"/>
      <c r="B293" s="841"/>
      <c r="C293" s="841"/>
      <c r="D293" s="841"/>
      <c r="E293" s="841"/>
      <c r="F293" s="841"/>
      <c r="G293" s="841"/>
      <c r="H293" s="841"/>
      <c r="I293" s="841"/>
      <c r="J293" s="842"/>
      <c r="K293" s="841"/>
      <c r="L293" s="841"/>
      <c r="M293" s="841"/>
      <c r="N293" s="841"/>
      <c r="O293" s="841"/>
      <c r="P293" s="841"/>
      <c r="Q293" s="841"/>
      <c r="R293" s="841"/>
      <c r="S293" s="841"/>
      <c r="T293" s="841"/>
      <c r="U293" s="841"/>
      <c r="V293" s="841"/>
      <c r="W293" s="841"/>
      <c r="X293" s="841"/>
      <c r="Y293" s="841"/>
      <c r="Z293" s="841"/>
    </row>
    <row r="294" spans="1:26" ht="15.75" customHeight="1" x14ac:dyDescent="0.2">
      <c r="A294" s="840"/>
      <c r="B294" s="841"/>
      <c r="C294" s="841"/>
      <c r="D294" s="841"/>
      <c r="E294" s="841"/>
      <c r="F294" s="841"/>
      <c r="G294" s="841"/>
      <c r="H294" s="841"/>
      <c r="I294" s="841"/>
      <c r="J294" s="842"/>
      <c r="K294" s="841"/>
      <c r="L294" s="841"/>
      <c r="M294" s="841"/>
      <c r="N294" s="841"/>
      <c r="O294" s="841"/>
      <c r="P294" s="841"/>
      <c r="Q294" s="841"/>
      <c r="R294" s="841"/>
      <c r="S294" s="841"/>
      <c r="T294" s="841"/>
      <c r="U294" s="841"/>
      <c r="V294" s="841"/>
      <c r="W294" s="841"/>
      <c r="X294" s="841"/>
      <c r="Y294" s="841"/>
      <c r="Z294" s="841"/>
    </row>
    <row r="295" spans="1:26" ht="15.75" customHeight="1" x14ac:dyDescent="0.2">
      <c r="A295" s="840"/>
      <c r="B295" s="841"/>
      <c r="C295" s="841"/>
      <c r="D295" s="841"/>
      <c r="E295" s="841"/>
      <c r="F295" s="841"/>
      <c r="G295" s="841"/>
      <c r="H295" s="841"/>
      <c r="I295" s="841"/>
      <c r="J295" s="842"/>
      <c r="K295" s="841"/>
      <c r="L295" s="841"/>
      <c r="M295" s="841"/>
      <c r="N295" s="841"/>
      <c r="O295" s="841"/>
      <c r="P295" s="841"/>
      <c r="Q295" s="841"/>
      <c r="R295" s="841"/>
      <c r="S295" s="841"/>
      <c r="T295" s="841"/>
      <c r="U295" s="841"/>
      <c r="V295" s="841"/>
      <c r="W295" s="841"/>
      <c r="X295" s="841"/>
      <c r="Y295" s="841"/>
      <c r="Z295" s="841"/>
    </row>
    <row r="296" spans="1:26" ht="15.75" customHeight="1" x14ac:dyDescent="0.2">
      <c r="A296" s="840"/>
      <c r="B296" s="841"/>
      <c r="C296" s="841"/>
      <c r="D296" s="841"/>
      <c r="E296" s="841"/>
      <c r="F296" s="841"/>
      <c r="G296" s="841"/>
      <c r="H296" s="841"/>
      <c r="I296" s="841"/>
      <c r="J296" s="842"/>
      <c r="K296" s="841"/>
      <c r="L296" s="841"/>
      <c r="M296" s="841"/>
      <c r="N296" s="841"/>
      <c r="O296" s="841"/>
      <c r="P296" s="841"/>
      <c r="Q296" s="841"/>
      <c r="R296" s="841"/>
      <c r="S296" s="841"/>
      <c r="T296" s="841"/>
      <c r="U296" s="841"/>
      <c r="V296" s="841"/>
      <c r="W296" s="841"/>
      <c r="X296" s="841"/>
      <c r="Y296" s="841"/>
      <c r="Z296" s="841"/>
    </row>
    <row r="297" spans="1:26" ht="15.75" customHeight="1" x14ac:dyDescent="0.2">
      <c r="A297" s="840"/>
      <c r="B297" s="841"/>
      <c r="C297" s="841"/>
      <c r="D297" s="841"/>
      <c r="E297" s="841"/>
      <c r="F297" s="841"/>
      <c r="G297" s="841"/>
      <c r="H297" s="841"/>
      <c r="I297" s="841"/>
      <c r="J297" s="842"/>
      <c r="K297" s="841"/>
      <c r="L297" s="841"/>
      <c r="M297" s="841"/>
      <c r="N297" s="841"/>
      <c r="O297" s="841"/>
      <c r="P297" s="841"/>
      <c r="Q297" s="841"/>
      <c r="R297" s="841"/>
      <c r="S297" s="841"/>
      <c r="T297" s="841"/>
      <c r="U297" s="841"/>
      <c r="V297" s="841"/>
      <c r="W297" s="841"/>
      <c r="X297" s="841"/>
      <c r="Y297" s="841"/>
      <c r="Z297" s="841"/>
    </row>
    <row r="298" spans="1:26" ht="15.75" customHeight="1" x14ac:dyDescent="0.2">
      <c r="A298" s="840"/>
      <c r="B298" s="841"/>
      <c r="C298" s="841"/>
      <c r="D298" s="841"/>
      <c r="E298" s="841"/>
      <c r="F298" s="841"/>
      <c r="G298" s="841"/>
      <c r="H298" s="841"/>
      <c r="I298" s="841"/>
      <c r="J298" s="842"/>
      <c r="K298" s="841"/>
      <c r="L298" s="841"/>
      <c r="M298" s="841"/>
      <c r="N298" s="841"/>
      <c r="O298" s="841"/>
      <c r="P298" s="841"/>
      <c r="Q298" s="841"/>
      <c r="R298" s="841"/>
      <c r="S298" s="841"/>
      <c r="T298" s="841"/>
      <c r="U298" s="841"/>
      <c r="V298" s="841"/>
      <c r="W298" s="841"/>
      <c r="X298" s="841"/>
      <c r="Y298" s="841"/>
      <c r="Z298" s="841"/>
    </row>
    <row r="299" spans="1:26" ht="15.75" customHeight="1" x14ac:dyDescent="0.2">
      <c r="A299" s="840"/>
      <c r="B299" s="841"/>
      <c r="C299" s="841"/>
      <c r="D299" s="841"/>
      <c r="E299" s="841"/>
      <c r="F299" s="841"/>
      <c r="G299" s="841"/>
      <c r="H299" s="841"/>
      <c r="I299" s="841"/>
      <c r="J299" s="842"/>
      <c r="K299" s="841"/>
      <c r="L299" s="841"/>
      <c r="M299" s="841"/>
      <c r="N299" s="841"/>
      <c r="O299" s="841"/>
      <c r="P299" s="841"/>
      <c r="Q299" s="841"/>
      <c r="R299" s="841"/>
      <c r="S299" s="841"/>
      <c r="T299" s="841"/>
      <c r="U299" s="841"/>
      <c r="V299" s="841"/>
      <c r="W299" s="841"/>
      <c r="X299" s="841"/>
      <c r="Y299" s="841"/>
      <c r="Z299" s="841"/>
    </row>
    <row r="300" spans="1:26" ht="15.75" customHeight="1" x14ac:dyDescent="0.2">
      <c r="A300" s="840"/>
      <c r="B300" s="841"/>
      <c r="C300" s="841"/>
      <c r="D300" s="841"/>
      <c r="E300" s="841"/>
      <c r="F300" s="841"/>
      <c r="G300" s="841"/>
      <c r="H300" s="841"/>
      <c r="I300" s="841"/>
      <c r="J300" s="842"/>
      <c r="K300" s="841"/>
      <c r="L300" s="841"/>
      <c r="M300" s="841"/>
      <c r="N300" s="841"/>
      <c r="O300" s="841"/>
      <c r="P300" s="841"/>
      <c r="Q300" s="841"/>
      <c r="R300" s="841"/>
      <c r="S300" s="841"/>
      <c r="T300" s="841"/>
      <c r="U300" s="841"/>
      <c r="V300" s="841"/>
      <c r="W300" s="841"/>
      <c r="X300" s="841"/>
      <c r="Y300" s="841"/>
      <c r="Z300" s="841"/>
    </row>
    <row r="301" spans="1:26" ht="15.75" customHeight="1" x14ac:dyDescent="0.2">
      <c r="A301" s="840"/>
      <c r="B301" s="841"/>
      <c r="C301" s="841"/>
      <c r="D301" s="841"/>
      <c r="E301" s="841"/>
      <c r="F301" s="841"/>
      <c r="G301" s="841"/>
      <c r="H301" s="841"/>
      <c r="I301" s="841"/>
      <c r="J301" s="842"/>
      <c r="K301" s="841"/>
      <c r="L301" s="841"/>
      <c r="M301" s="841"/>
      <c r="N301" s="841"/>
      <c r="O301" s="841"/>
      <c r="P301" s="841"/>
      <c r="Q301" s="841"/>
      <c r="R301" s="841"/>
      <c r="S301" s="841"/>
      <c r="T301" s="841"/>
      <c r="U301" s="841"/>
      <c r="V301" s="841"/>
      <c r="W301" s="841"/>
      <c r="X301" s="841"/>
      <c r="Y301" s="841"/>
      <c r="Z301" s="841"/>
    </row>
    <row r="302" spans="1:26" ht="15.75" customHeight="1" x14ac:dyDescent="0.2">
      <c r="A302" s="840"/>
      <c r="B302" s="841"/>
      <c r="C302" s="841"/>
      <c r="D302" s="841"/>
      <c r="E302" s="841"/>
      <c r="F302" s="841"/>
      <c r="G302" s="841"/>
      <c r="H302" s="841"/>
      <c r="I302" s="841"/>
      <c r="J302" s="842"/>
      <c r="K302" s="841"/>
      <c r="L302" s="841"/>
      <c r="M302" s="841"/>
      <c r="N302" s="841"/>
      <c r="O302" s="841"/>
      <c r="P302" s="841"/>
      <c r="Q302" s="841"/>
      <c r="R302" s="841"/>
      <c r="S302" s="841"/>
      <c r="T302" s="841"/>
      <c r="U302" s="841"/>
      <c r="V302" s="841"/>
      <c r="W302" s="841"/>
      <c r="X302" s="841"/>
      <c r="Y302" s="841"/>
      <c r="Z302" s="841"/>
    </row>
    <row r="303" spans="1:26" ht="15.75" customHeight="1" x14ac:dyDescent="0.2">
      <c r="A303" s="840"/>
      <c r="B303" s="841"/>
      <c r="C303" s="841"/>
      <c r="D303" s="841"/>
      <c r="E303" s="841"/>
      <c r="F303" s="841"/>
      <c r="G303" s="841"/>
      <c r="H303" s="841"/>
      <c r="I303" s="841"/>
      <c r="J303" s="842"/>
      <c r="K303" s="841"/>
      <c r="L303" s="841"/>
      <c r="M303" s="841"/>
      <c r="N303" s="841"/>
      <c r="O303" s="841"/>
      <c r="P303" s="841"/>
      <c r="Q303" s="841"/>
      <c r="R303" s="841"/>
      <c r="S303" s="841"/>
      <c r="T303" s="841"/>
      <c r="U303" s="841"/>
      <c r="V303" s="841"/>
      <c r="W303" s="841"/>
      <c r="X303" s="841"/>
      <c r="Y303" s="841"/>
      <c r="Z303" s="841"/>
    </row>
    <row r="304" spans="1:26" ht="15.75" customHeight="1" x14ac:dyDescent="0.2">
      <c r="A304" s="840"/>
      <c r="B304" s="841"/>
      <c r="C304" s="841"/>
      <c r="D304" s="841"/>
      <c r="E304" s="841"/>
      <c r="F304" s="841"/>
      <c r="G304" s="841"/>
      <c r="H304" s="841"/>
      <c r="I304" s="841"/>
      <c r="J304" s="842"/>
      <c r="K304" s="841"/>
      <c r="L304" s="841"/>
      <c r="M304" s="841"/>
      <c r="N304" s="841"/>
      <c r="O304" s="841"/>
      <c r="P304" s="841"/>
      <c r="Q304" s="841"/>
      <c r="R304" s="841"/>
      <c r="S304" s="841"/>
      <c r="T304" s="841"/>
      <c r="U304" s="841"/>
      <c r="V304" s="841"/>
      <c r="W304" s="841"/>
      <c r="X304" s="841"/>
      <c r="Y304" s="841"/>
      <c r="Z304" s="841"/>
    </row>
    <row r="305" spans="1:26" ht="15.75" customHeight="1" x14ac:dyDescent="0.2">
      <c r="A305" s="840"/>
      <c r="B305" s="841"/>
      <c r="C305" s="841"/>
      <c r="D305" s="841"/>
      <c r="E305" s="841"/>
      <c r="F305" s="841"/>
      <c r="G305" s="841"/>
      <c r="H305" s="841"/>
      <c r="I305" s="841"/>
      <c r="J305" s="842"/>
      <c r="K305" s="841"/>
      <c r="L305" s="841"/>
      <c r="M305" s="841"/>
      <c r="N305" s="841"/>
      <c r="O305" s="841"/>
      <c r="P305" s="841"/>
      <c r="Q305" s="841"/>
      <c r="R305" s="841"/>
      <c r="S305" s="841"/>
      <c r="T305" s="841"/>
      <c r="U305" s="841"/>
      <c r="V305" s="841"/>
      <c r="W305" s="841"/>
      <c r="X305" s="841"/>
      <c r="Y305" s="841"/>
      <c r="Z305" s="841"/>
    </row>
    <row r="306" spans="1:26" ht="15.75" customHeight="1" x14ac:dyDescent="0.2">
      <c r="A306" s="840"/>
      <c r="B306" s="841"/>
      <c r="C306" s="841"/>
      <c r="D306" s="841"/>
      <c r="E306" s="841"/>
      <c r="F306" s="841"/>
      <c r="G306" s="841"/>
      <c r="H306" s="841"/>
      <c r="I306" s="841"/>
      <c r="J306" s="842"/>
      <c r="K306" s="841"/>
      <c r="L306" s="841"/>
      <c r="M306" s="841"/>
      <c r="N306" s="841"/>
      <c r="O306" s="841"/>
      <c r="P306" s="841"/>
      <c r="Q306" s="841"/>
      <c r="R306" s="841"/>
      <c r="S306" s="841"/>
      <c r="T306" s="841"/>
      <c r="U306" s="841"/>
      <c r="V306" s="841"/>
      <c r="W306" s="841"/>
      <c r="X306" s="841"/>
      <c r="Y306" s="841"/>
      <c r="Z306" s="841"/>
    </row>
    <row r="307" spans="1:26" ht="15.75" customHeight="1" x14ac:dyDescent="0.2">
      <c r="A307" s="840"/>
      <c r="B307" s="841"/>
      <c r="C307" s="841"/>
      <c r="D307" s="841"/>
      <c r="E307" s="841"/>
      <c r="F307" s="841"/>
      <c r="G307" s="841"/>
      <c r="H307" s="841"/>
      <c r="I307" s="841"/>
      <c r="J307" s="842"/>
      <c r="K307" s="841"/>
      <c r="L307" s="841"/>
      <c r="M307" s="841"/>
      <c r="N307" s="841"/>
      <c r="O307" s="841"/>
      <c r="P307" s="841"/>
      <c r="Q307" s="841"/>
      <c r="R307" s="841"/>
      <c r="S307" s="841"/>
      <c r="T307" s="841"/>
      <c r="U307" s="841"/>
      <c r="V307" s="841"/>
      <c r="W307" s="841"/>
      <c r="X307" s="841"/>
      <c r="Y307" s="841"/>
      <c r="Z307" s="841"/>
    </row>
    <row r="308" spans="1:26" ht="15.75" customHeight="1" x14ac:dyDescent="0.2">
      <c r="A308" s="840"/>
      <c r="B308" s="841"/>
      <c r="C308" s="841"/>
      <c r="D308" s="841"/>
      <c r="E308" s="841"/>
      <c r="F308" s="841"/>
      <c r="G308" s="841"/>
      <c r="H308" s="841"/>
      <c r="I308" s="841"/>
      <c r="J308" s="842"/>
      <c r="K308" s="841"/>
      <c r="L308" s="841"/>
      <c r="M308" s="841"/>
      <c r="N308" s="841"/>
      <c r="O308" s="841"/>
      <c r="P308" s="841"/>
      <c r="Q308" s="841"/>
      <c r="R308" s="841"/>
      <c r="S308" s="841"/>
      <c r="T308" s="841"/>
      <c r="U308" s="841"/>
      <c r="V308" s="841"/>
      <c r="W308" s="841"/>
      <c r="X308" s="841"/>
      <c r="Y308" s="841"/>
      <c r="Z308" s="841"/>
    </row>
    <row r="309" spans="1:26" ht="15.75" customHeight="1" x14ac:dyDescent="0.2">
      <c r="A309" s="840"/>
      <c r="B309" s="841"/>
      <c r="C309" s="841"/>
      <c r="D309" s="841"/>
      <c r="E309" s="841"/>
      <c r="F309" s="841"/>
      <c r="G309" s="841"/>
      <c r="H309" s="841"/>
      <c r="I309" s="841"/>
      <c r="J309" s="842"/>
      <c r="K309" s="841"/>
      <c r="L309" s="841"/>
      <c r="M309" s="841"/>
      <c r="N309" s="841"/>
      <c r="O309" s="841"/>
      <c r="P309" s="841"/>
      <c r="Q309" s="841"/>
      <c r="R309" s="841"/>
      <c r="S309" s="841"/>
      <c r="T309" s="841"/>
      <c r="U309" s="841"/>
      <c r="V309" s="841"/>
      <c r="W309" s="841"/>
      <c r="X309" s="841"/>
      <c r="Y309" s="841"/>
      <c r="Z309" s="841"/>
    </row>
    <row r="310" spans="1:26" ht="15.75" customHeight="1" x14ac:dyDescent="0.2">
      <c r="A310" s="840"/>
      <c r="B310" s="841"/>
      <c r="C310" s="841"/>
      <c r="D310" s="841"/>
      <c r="E310" s="841"/>
      <c r="F310" s="841"/>
      <c r="G310" s="841"/>
      <c r="H310" s="841"/>
      <c r="I310" s="841"/>
      <c r="J310" s="842"/>
      <c r="K310" s="841"/>
      <c r="L310" s="841"/>
      <c r="M310" s="841"/>
      <c r="N310" s="841"/>
      <c r="O310" s="841"/>
      <c r="P310" s="841"/>
      <c r="Q310" s="841"/>
      <c r="R310" s="841"/>
      <c r="S310" s="841"/>
      <c r="T310" s="841"/>
      <c r="U310" s="841"/>
      <c r="V310" s="841"/>
      <c r="W310" s="841"/>
      <c r="X310" s="841"/>
      <c r="Y310" s="841"/>
      <c r="Z310" s="841"/>
    </row>
    <row r="311" spans="1:26" ht="15.75" customHeight="1" x14ac:dyDescent="0.2">
      <c r="A311" s="840"/>
      <c r="B311" s="841"/>
      <c r="C311" s="841"/>
      <c r="D311" s="841"/>
      <c r="E311" s="841"/>
      <c r="F311" s="841"/>
      <c r="G311" s="841"/>
      <c r="H311" s="841"/>
      <c r="I311" s="841"/>
      <c r="J311" s="842"/>
      <c r="K311" s="841"/>
      <c r="L311" s="841"/>
      <c r="M311" s="841"/>
      <c r="N311" s="841"/>
      <c r="O311" s="841"/>
      <c r="P311" s="841"/>
      <c r="Q311" s="841"/>
      <c r="R311" s="841"/>
      <c r="S311" s="841"/>
      <c r="T311" s="841"/>
      <c r="U311" s="841"/>
      <c r="V311" s="841"/>
      <c r="W311" s="841"/>
      <c r="X311" s="841"/>
      <c r="Y311" s="841"/>
      <c r="Z311" s="841"/>
    </row>
    <row r="312" spans="1:26" ht="15.75" customHeight="1" x14ac:dyDescent="0.2">
      <c r="A312" s="840"/>
      <c r="B312" s="841"/>
      <c r="C312" s="841"/>
      <c r="D312" s="841"/>
      <c r="E312" s="841"/>
      <c r="F312" s="841"/>
      <c r="G312" s="841"/>
      <c r="H312" s="841"/>
      <c r="I312" s="841"/>
      <c r="J312" s="842"/>
      <c r="K312" s="841"/>
      <c r="L312" s="841"/>
      <c r="M312" s="841"/>
      <c r="N312" s="841"/>
      <c r="O312" s="841"/>
      <c r="P312" s="841"/>
      <c r="Q312" s="841"/>
      <c r="R312" s="841"/>
      <c r="S312" s="841"/>
      <c r="T312" s="841"/>
      <c r="U312" s="841"/>
      <c r="V312" s="841"/>
      <c r="W312" s="841"/>
      <c r="X312" s="841"/>
      <c r="Y312" s="841"/>
      <c r="Z312" s="841"/>
    </row>
    <row r="313" spans="1:26" ht="15.75" customHeight="1" x14ac:dyDescent="0.2">
      <c r="A313" s="840"/>
      <c r="B313" s="841"/>
      <c r="C313" s="841"/>
      <c r="D313" s="841"/>
      <c r="E313" s="841"/>
      <c r="F313" s="841"/>
      <c r="G313" s="841"/>
      <c r="H313" s="841"/>
      <c r="I313" s="841"/>
      <c r="J313" s="842"/>
      <c r="K313" s="841"/>
      <c r="L313" s="841"/>
      <c r="M313" s="841"/>
      <c r="N313" s="841"/>
      <c r="O313" s="841"/>
      <c r="P313" s="841"/>
      <c r="Q313" s="841"/>
      <c r="R313" s="841"/>
      <c r="S313" s="841"/>
      <c r="T313" s="841"/>
      <c r="U313" s="841"/>
      <c r="V313" s="841"/>
      <c r="W313" s="841"/>
      <c r="X313" s="841"/>
      <c r="Y313" s="841"/>
      <c r="Z313" s="841"/>
    </row>
    <row r="314" spans="1:26" ht="15.75" customHeight="1" x14ac:dyDescent="0.2">
      <c r="A314" s="840"/>
      <c r="B314" s="841"/>
      <c r="C314" s="841"/>
      <c r="D314" s="841"/>
      <c r="E314" s="841"/>
      <c r="F314" s="841"/>
      <c r="G314" s="841"/>
      <c r="H314" s="841"/>
      <c r="I314" s="841"/>
      <c r="J314" s="842"/>
      <c r="K314" s="841"/>
      <c r="L314" s="841"/>
      <c r="M314" s="841"/>
      <c r="N314" s="841"/>
      <c r="O314" s="841"/>
      <c r="P314" s="841"/>
      <c r="Q314" s="841"/>
      <c r="R314" s="841"/>
      <c r="S314" s="841"/>
      <c r="T314" s="841"/>
      <c r="U314" s="841"/>
      <c r="V314" s="841"/>
      <c r="W314" s="841"/>
      <c r="X314" s="841"/>
      <c r="Y314" s="841"/>
      <c r="Z314" s="841"/>
    </row>
    <row r="315" spans="1:26" ht="15.75" customHeight="1" x14ac:dyDescent="0.2">
      <c r="A315" s="840"/>
      <c r="B315" s="841"/>
      <c r="C315" s="841"/>
      <c r="D315" s="841"/>
      <c r="E315" s="841"/>
      <c r="F315" s="841"/>
      <c r="G315" s="841"/>
      <c r="H315" s="841"/>
      <c r="I315" s="841"/>
      <c r="J315" s="842"/>
      <c r="K315" s="841"/>
      <c r="L315" s="841"/>
      <c r="M315" s="841"/>
      <c r="N315" s="841"/>
      <c r="O315" s="841"/>
      <c r="P315" s="841"/>
      <c r="Q315" s="841"/>
      <c r="R315" s="841"/>
      <c r="S315" s="841"/>
      <c r="T315" s="841"/>
      <c r="U315" s="841"/>
      <c r="V315" s="841"/>
      <c r="W315" s="841"/>
      <c r="X315" s="841"/>
      <c r="Y315" s="841"/>
      <c r="Z315" s="841"/>
    </row>
    <row r="316" spans="1:26" ht="15.75" customHeight="1" x14ac:dyDescent="0.2">
      <c r="A316" s="840"/>
      <c r="B316" s="841"/>
      <c r="C316" s="841"/>
      <c r="D316" s="841"/>
      <c r="E316" s="841"/>
      <c r="F316" s="841"/>
      <c r="G316" s="841"/>
      <c r="H316" s="841"/>
      <c r="I316" s="841"/>
      <c r="J316" s="842"/>
      <c r="K316" s="841"/>
      <c r="L316" s="841"/>
      <c r="M316" s="841"/>
      <c r="N316" s="841"/>
      <c r="O316" s="841"/>
      <c r="P316" s="841"/>
      <c r="Q316" s="841"/>
      <c r="R316" s="841"/>
      <c r="S316" s="841"/>
      <c r="T316" s="841"/>
      <c r="U316" s="841"/>
      <c r="V316" s="841"/>
      <c r="W316" s="841"/>
      <c r="X316" s="841"/>
      <c r="Y316" s="841"/>
      <c r="Z316" s="841"/>
    </row>
    <row r="317" spans="1:26" ht="15.75" customHeight="1" x14ac:dyDescent="0.2">
      <c r="A317" s="840"/>
      <c r="B317" s="841"/>
      <c r="C317" s="841"/>
      <c r="D317" s="841"/>
      <c r="E317" s="841"/>
      <c r="F317" s="841"/>
      <c r="G317" s="841"/>
      <c r="H317" s="841"/>
      <c r="I317" s="841"/>
      <c r="J317" s="842"/>
      <c r="K317" s="841"/>
      <c r="L317" s="841"/>
      <c r="M317" s="841"/>
      <c r="N317" s="841"/>
      <c r="O317" s="841"/>
      <c r="P317" s="841"/>
      <c r="Q317" s="841"/>
      <c r="R317" s="841"/>
      <c r="S317" s="841"/>
      <c r="T317" s="841"/>
      <c r="U317" s="841"/>
      <c r="V317" s="841"/>
      <c r="W317" s="841"/>
      <c r="X317" s="841"/>
      <c r="Y317" s="841"/>
      <c r="Z317" s="841"/>
    </row>
    <row r="318" spans="1:26" ht="15.75" customHeight="1" x14ac:dyDescent="0.2">
      <c r="A318" s="840"/>
      <c r="B318" s="841"/>
      <c r="C318" s="841"/>
      <c r="D318" s="841"/>
      <c r="E318" s="841"/>
      <c r="F318" s="841"/>
      <c r="G318" s="841"/>
      <c r="H318" s="841"/>
      <c r="I318" s="841"/>
      <c r="J318" s="842"/>
      <c r="K318" s="841"/>
      <c r="L318" s="841"/>
      <c r="M318" s="841"/>
      <c r="N318" s="841"/>
      <c r="O318" s="841"/>
      <c r="P318" s="841"/>
      <c r="Q318" s="841"/>
      <c r="R318" s="841"/>
      <c r="S318" s="841"/>
      <c r="T318" s="841"/>
      <c r="U318" s="841"/>
      <c r="V318" s="841"/>
      <c r="W318" s="841"/>
      <c r="X318" s="841"/>
      <c r="Y318" s="841"/>
      <c r="Z318" s="841"/>
    </row>
    <row r="319" spans="1:26" ht="15.75" customHeight="1" x14ac:dyDescent="0.2">
      <c r="A319" s="840"/>
      <c r="B319" s="841"/>
      <c r="C319" s="841"/>
      <c r="D319" s="841"/>
      <c r="E319" s="841"/>
      <c r="F319" s="841"/>
      <c r="G319" s="841"/>
      <c r="H319" s="841"/>
      <c r="I319" s="841"/>
      <c r="J319" s="842"/>
      <c r="K319" s="841"/>
      <c r="L319" s="841"/>
      <c r="M319" s="841"/>
      <c r="N319" s="841"/>
      <c r="O319" s="841"/>
      <c r="P319" s="841"/>
      <c r="Q319" s="841"/>
      <c r="R319" s="841"/>
      <c r="S319" s="841"/>
      <c r="T319" s="841"/>
      <c r="U319" s="841"/>
      <c r="V319" s="841"/>
      <c r="W319" s="841"/>
      <c r="X319" s="841"/>
      <c r="Y319" s="841"/>
      <c r="Z319" s="841"/>
    </row>
    <row r="320" spans="1:26" ht="15.75" customHeight="1" x14ac:dyDescent="0.2">
      <c r="A320" s="840"/>
      <c r="B320" s="841"/>
      <c r="C320" s="841"/>
      <c r="D320" s="841"/>
      <c r="E320" s="841"/>
      <c r="F320" s="841"/>
      <c r="G320" s="841"/>
      <c r="H320" s="841"/>
      <c r="I320" s="841"/>
      <c r="J320" s="842"/>
      <c r="K320" s="841"/>
      <c r="L320" s="841"/>
      <c r="M320" s="841"/>
      <c r="N320" s="841"/>
      <c r="O320" s="841"/>
      <c r="P320" s="841"/>
      <c r="Q320" s="841"/>
      <c r="R320" s="841"/>
      <c r="S320" s="841"/>
      <c r="T320" s="841"/>
      <c r="U320" s="841"/>
      <c r="V320" s="841"/>
      <c r="W320" s="841"/>
      <c r="X320" s="841"/>
      <c r="Y320" s="841"/>
      <c r="Z320" s="841"/>
    </row>
    <row r="321" spans="1:26" ht="15.75" customHeight="1" x14ac:dyDescent="0.2">
      <c r="A321" s="840"/>
      <c r="B321" s="841"/>
      <c r="C321" s="841"/>
      <c r="D321" s="841"/>
      <c r="E321" s="841"/>
      <c r="F321" s="841"/>
      <c r="G321" s="841"/>
      <c r="H321" s="841"/>
      <c r="I321" s="841"/>
      <c r="J321" s="842"/>
      <c r="K321" s="841"/>
      <c r="L321" s="841"/>
      <c r="M321" s="841"/>
      <c r="N321" s="841"/>
      <c r="O321" s="841"/>
      <c r="P321" s="841"/>
      <c r="Q321" s="841"/>
      <c r="R321" s="841"/>
      <c r="S321" s="841"/>
      <c r="T321" s="841"/>
      <c r="U321" s="841"/>
      <c r="V321" s="841"/>
      <c r="W321" s="841"/>
      <c r="X321" s="841"/>
      <c r="Y321" s="841"/>
      <c r="Z321" s="841"/>
    </row>
    <row r="322" spans="1:26" ht="15.75" customHeight="1" x14ac:dyDescent="0.2">
      <c r="A322" s="840"/>
      <c r="B322" s="841"/>
      <c r="C322" s="841"/>
      <c r="D322" s="841"/>
      <c r="E322" s="841"/>
      <c r="F322" s="841"/>
      <c r="G322" s="841"/>
      <c r="H322" s="841"/>
      <c r="I322" s="841"/>
      <c r="J322" s="842"/>
      <c r="K322" s="841"/>
      <c r="L322" s="841"/>
      <c r="M322" s="841"/>
      <c r="N322" s="841"/>
      <c r="O322" s="841"/>
      <c r="P322" s="841"/>
      <c r="Q322" s="841"/>
      <c r="R322" s="841"/>
      <c r="S322" s="841"/>
      <c r="T322" s="841"/>
      <c r="U322" s="841"/>
      <c r="V322" s="841"/>
      <c r="W322" s="841"/>
      <c r="X322" s="841"/>
      <c r="Y322" s="841"/>
      <c r="Z322" s="841"/>
    </row>
    <row r="323" spans="1:26" ht="15.75" customHeight="1" x14ac:dyDescent="0.2">
      <c r="A323" s="840"/>
      <c r="B323" s="841"/>
      <c r="C323" s="841"/>
      <c r="D323" s="841"/>
      <c r="E323" s="841"/>
      <c r="F323" s="841"/>
      <c r="G323" s="841"/>
      <c r="H323" s="841"/>
      <c r="I323" s="841"/>
      <c r="J323" s="842"/>
      <c r="K323" s="841"/>
      <c r="L323" s="841"/>
      <c r="M323" s="841"/>
      <c r="N323" s="841"/>
      <c r="O323" s="841"/>
      <c r="P323" s="841"/>
      <c r="Q323" s="841"/>
      <c r="R323" s="841"/>
      <c r="S323" s="841"/>
      <c r="T323" s="841"/>
      <c r="U323" s="841"/>
      <c r="V323" s="841"/>
      <c r="W323" s="841"/>
      <c r="X323" s="841"/>
      <c r="Y323" s="841"/>
      <c r="Z323" s="841"/>
    </row>
    <row r="324" spans="1:26" ht="15.75" customHeight="1" x14ac:dyDescent="0.2">
      <c r="A324" s="840"/>
      <c r="B324" s="841"/>
      <c r="C324" s="841"/>
      <c r="D324" s="841"/>
      <c r="E324" s="841"/>
      <c r="F324" s="841"/>
      <c r="G324" s="841"/>
      <c r="H324" s="841"/>
      <c r="I324" s="841"/>
      <c r="J324" s="842"/>
      <c r="K324" s="841"/>
      <c r="L324" s="841"/>
      <c r="M324" s="841"/>
      <c r="N324" s="841"/>
      <c r="O324" s="841"/>
      <c r="P324" s="841"/>
      <c r="Q324" s="841"/>
      <c r="R324" s="841"/>
      <c r="S324" s="841"/>
      <c r="T324" s="841"/>
      <c r="U324" s="841"/>
      <c r="V324" s="841"/>
      <c r="W324" s="841"/>
      <c r="X324" s="841"/>
      <c r="Y324" s="841"/>
      <c r="Z324" s="841"/>
    </row>
    <row r="325" spans="1:26" ht="15.75" customHeight="1" x14ac:dyDescent="0.2">
      <c r="A325" s="840"/>
      <c r="B325" s="841"/>
      <c r="C325" s="841"/>
      <c r="D325" s="841"/>
      <c r="E325" s="841"/>
      <c r="F325" s="841"/>
      <c r="G325" s="841"/>
      <c r="H325" s="841"/>
      <c r="I325" s="841"/>
      <c r="J325" s="842"/>
      <c r="K325" s="841"/>
      <c r="L325" s="841"/>
      <c r="M325" s="841"/>
      <c r="N325" s="841"/>
      <c r="O325" s="841"/>
      <c r="P325" s="841"/>
      <c r="Q325" s="841"/>
      <c r="R325" s="841"/>
      <c r="S325" s="841"/>
      <c r="T325" s="841"/>
      <c r="U325" s="841"/>
      <c r="V325" s="841"/>
      <c r="W325" s="841"/>
      <c r="X325" s="841"/>
      <c r="Y325" s="841"/>
      <c r="Z325" s="841"/>
    </row>
    <row r="326" spans="1:26" ht="15.75" customHeight="1" x14ac:dyDescent="0.2">
      <c r="A326" s="840"/>
      <c r="B326" s="841"/>
      <c r="C326" s="841"/>
      <c r="D326" s="841"/>
      <c r="E326" s="841"/>
      <c r="F326" s="841"/>
      <c r="G326" s="841"/>
      <c r="H326" s="841"/>
      <c r="I326" s="841"/>
      <c r="J326" s="842"/>
      <c r="K326" s="841"/>
      <c r="L326" s="841"/>
      <c r="M326" s="841"/>
      <c r="N326" s="841"/>
      <c r="O326" s="841"/>
      <c r="P326" s="841"/>
      <c r="Q326" s="841"/>
      <c r="R326" s="841"/>
      <c r="S326" s="841"/>
      <c r="T326" s="841"/>
      <c r="U326" s="841"/>
      <c r="V326" s="841"/>
      <c r="W326" s="841"/>
      <c r="X326" s="841"/>
      <c r="Y326" s="841"/>
      <c r="Z326" s="841"/>
    </row>
    <row r="327" spans="1:26" ht="15.75" customHeight="1" x14ac:dyDescent="0.2">
      <c r="A327" s="840"/>
      <c r="B327" s="841"/>
      <c r="C327" s="841"/>
      <c r="D327" s="841"/>
      <c r="E327" s="841"/>
      <c r="F327" s="841"/>
      <c r="G327" s="841"/>
      <c r="H327" s="841"/>
      <c r="I327" s="841"/>
      <c r="J327" s="842"/>
      <c r="K327" s="841"/>
      <c r="L327" s="841"/>
      <c r="M327" s="841"/>
      <c r="N327" s="841"/>
      <c r="O327" s="841"/>
      <c r="P327" s="841"/>
      <c r="Q327" s="841"/>
      <c r="R327" s="841"/>
      <c r="S327" s="841"/>
      <c r="T327" s="841"/>
      <c r="U327" s="841"/>
      <c r="V327" s="841"/>
      <c r="W327" s="841"/>
      <c r="X327" s="841"/>
      <c r="Y327" s="841"/>
      <c r="Z327" s="841"/>
    </row>
    <row r="328" spans="1:26" ht="15.75" customHeight="1" x14ac:dyDescent="0.2">
      <c r="A328" s="840"/>
      <c r="B328" s="841"/>
      <c r="C328" s="841"/>
      <c r="D328" s="841"/>
      <c r="E328" s="841"/>
      <c r="F328" s="841"/>
      <c r="G328" s="841"/>
      <c r="H328" s="841"/>
      <c r="I328" s="841"/>
      <c r="J328" s="842"/>
      <c r="K328" s="841"/>
      <c r="L328" s="841"/>
      <c r="M328" s="841"/>
      <c r="N328" s="841"/>
      <c r="O328" s="841"/>
      <c r="P328" s="841"/>
      <c r="Q328" s="841"/>
      <c r="R328" s="841"/>
      <c r="S328" s="841"/>
      <c r="T328" s="841"/>
      <c r="U328" s="841"/>
      <c r="V328" s="841"/>
      <c r="W328" s="841"/>
      <c r="X328" s="841"/>
      <c r="Y328" s="841"/>
      <c r="Z328" s="841"/>
    </row>
    <row r="329" spans="1:26" ht="15.75" customHeight="1" x14ac:dyDescent="0.2">
      <c r="A329" s="840"/>
      <c r="B329" s="841"/>
      <c r="C329" s="841"/>
      <c r="D329" s="841"/>
      <c r="E329" s="841"/>
      <c r="F329" s="841"/>
      <c r="G329" s="841"/>
      <c r="H329" s="841"/>
      <c r="I329" s="841"/>
      <c r="J329" s="842"/>
      <c r="K329" s="841"/>
      <c r="L329" s="841"/>
      <c r="M329" s="841"/>
      <c r="N329" s="841"/>
      <c r="O329" s="841"/>
      <c r="P329" s="841"/>
      <c r="Q329" s="841"/>
      <c r="R329" s="841"/>
      <c r="S329" s="841"/>
      <c r="T329" s="841"/>
      <c r="U329" s="841"/>
      <c r="V329" s="841"/>
      <c r="W329" s="841"/>
      <c r="X329" s="841"/>
      <c r="Y329" s="841"/>
      <c r="Z329" s="841"/>
    </row>
    <row r="330" spans="1:26" ht="15.75" customHeight="1" x14ac:dyDescent="0.2">
      <c r="A330" s="840"/>
      <c r="B330" s="841"/>
      <c r="C330" s="841"/>
      <c r="D330" s="841"/>
      <c r="E330" s="841"/>
      <c r="F330" s="841"/>
      <c r="G330" s="841"/>
      <c r="H330" s="841"/>
      <c r="I330" s="841"/>
      <c r="J330" s="842"/>
      <c r="K330" s="841"/>
      <c r="L330" s="841"/>
      <c r="M330" s="841"/>
      <c r="N330" s="841"/>
      <c r="O330" s="841"/>
      <c r="P330" s="841"/>
      <c r="Q330" s="841"/>
      <c r="R330" s="841"/>
      <c r="S330" s="841"/>
      <c r="T330" s="841"/>
      <c r="U330" s="841"/>
      <c r="V330" s="841"/>
      <c r="W330" s="841"/>
      <c r="X330" s="841"/>
      <c r="Y330" s="841"/>
      <c r="Z330" s="841"/>
    </row>
    <row r="331" spans="1:26" ht="15.75" customHeight="1" x14ac:dyDescent="0.2">
      <c r="A331" s="840"/>
      <c r="B331" s="841"/>
      <c r="C331" s="841"/>
      <c r="D331" s="841"/>
      <c r="E331" s="841"/>
      <c r="F331" s="841"/>
      <c r="G331" s="841"/>
      <c r="H331" s="841"/>
      <c r="I331" s="841"/>
      <c r="J331" s="842"/>
      <c r="K331" s="841"/>
      <c r="L331" s="841"/>
      <c r="M331" s="841"/>
      <c r="N331" s="841"/>
      <c r="O331" s="841"/>
      <c r="P331" s="841"/>
      <c r="Q331" s="841"/>
      <c r="R331" s="841"/>
      <c r="S331" s="841"/>
      <c r="T331" s="841"/>
      <c r="U331" s="841"/>
      <c r="V331" s="841"/>
      <c r="W331" s="841"/>
      <c r="X331" s="841"/>
      <c r="Y331" s="841"/>
      <c r="Z331" s="841"/>
    </row>
    <row r="332" spans="1:26" ht="15.75" customHeight="1" x14ac:dyDescent="0.2">
      <c r="A332" s="840"/>
      <c r="B332" s="841"/>
      <c r="C332" s="841"/>
      <c r="D332" s="841"/>
      <c r="E332" s="841"/>
      <c r="F332" s="841"/>
      <c r="G332" s="841"/>
      <c r="H332" s="841"/>
      <c r="I332" s="841"/>
      <c r="J332" s="842"/>
      <c r="K332" s="841"/>
      <c r="L332" s="841"/>
      <c r="M332" s="841"/>
      <c r="N332" s="841"/>
      <c r="O332" s="841"/>
      <c r="P332" s="841"/>
      <c r="Q332" s="841"/>
      <c r="R332" s="841"/>
      <c r="S332" s="841"/>
      <c r="T332" s="841"/>
      <c r="U332" s="841"/>
      <c r="V332" s="841"/>
      <c r="W332" s="841"/>
      <c r="X332" s="841"/>
      <c r="Y332" s="841"/>
      <c r="Z332" s="841"/>
    </row>
    <row r="333" spans="1:26" ht="15.75" customHeight="1" x14ac:dyDescent="0.2">
      <c r="A333" s="840"/>
      <c r="B333" s="841"/>
      <c r="C333" s="841"/>
      <c r="D333" s="841"/>
      <c r="E333" s="841"/>
      <c r="F333" s="841"/>
      <c r="G333" s="841"/>
      <c r="H333" s="841"/>
      <c r="I333" s="841"/>
      <c r="J333" s="842"/>
      <c r="K333" s="841"/>
      <c r="L333" s="841"/>
      <c r="M333" s="841"/>
      <c r="N333" s="841"/>
      <c r="O333" s="841"/>
      <c r="P333" s="841"/>
      <c r="Q333" s="841"/>
      <c r="R333" s="841"/>
      <c r="S333" s="841"/>
      <c r="T333" s="841"/>
      <c r="U333" s="841"/>
      <c r="V333" s="841"/>
      <c r="W333" s="841"/>
      <c r="X333" s="841"/>
      <c r="Y333" s="841"/>
      <c r="Z333" s="841"/>
    </row>
    <row r="334" spans="1:26" ht="15.75" customHeight="1" x14ac:dyDescent="0.2">
      <c r="A334" s="840"/>
      <c r="B334" s="841"/>
      <c r="C334" s="841"/>
      <c r="D334" s="841"/>
      <c r="E334" s="841"/>
      <c r="F334" s="841"/>
      <c r="G334" s="841"/>
      <c r="H334" s="841"/>
      <c r="I334" s="841"/>
      <c r="J334" s="842"/>
      <c r="K334" s="841"/>
      <c r="L334" s="841"/>
      <c r="M334" s="841"/>
      <c r="N334" s="841"/>
      <c r="O334" s="841"/>
      <c r="P334" s="841"/>
      <c r="Q334" s="841"/>
      <c r="R334" s="841"/>
      <c r="S334" s="841"/>
      <c r="T334" s="841"/>
      <c r="U334" s="841"/>
      <c r="V334" s="841"/>
      <c r="W334" s="841"/>
      <c r="X334" s="841"/>
      <c r="Y334" s="841"/>
      <c r="Z334" s="841"/>
    </row>
    <row r="335" spans="1:26" ht="15.75" customHeight="1" x14ac:dyDescent="0.2">
      <c r="A335" s="840"/>
      <c r="B335" s="841"/>
      <c r="C335" s="841"/>
      <c r="D335" s="841"/>
      <c r="E335" s="841"/>
      <c r="F335" s="841"/>
      <c r="G335" s="841"/>
      <c r="H335" s="841"/>
      <c r="I335" s="841"/>
      <c r="J335" s="842"/>
      <c r="K335" s="841"/>
      <c r="L335" s="841"/>
      <c r="M335" s="841"/>
      <c r="N335" s="841"/>
      <c r="O335" s="841"/>
      <c r="P335" s="841"/>
      <c r="Q335" s="841"/>
      <c r="R335" s="841"/>
      <c r="S335" s="841"/>
      <c r="T335" s="841"/>
      <c r="U335" s="841"/>
      <c r="V335" s="841"/>
      <c r="W335" s="841"/>
      <c r="X335" s="841"/>
      <c r="Y335" s="841"/>
      <c r="Z335" s="841"/>
    </row>
    <row r="336" spans="1:26" ht="15.75" customHeight="1" x14ac:dyDescent="0.2">
      <c r="A336" s="840"/>
      <c r="B336" s="841"/>
      <c r="C336" s="841"/>
      <c r="D336" s="841"/>
      <c r="E336" s="841"/>
      <c r="F336" s="841"/>
      <c r="G336" s="841"/>
      <c r="H336" s="841"/>
      <c r="I336" s="841"/>
      <c r="J336" s="842"/>
      <c r="K336" s="841"/>
      <c r="L336" s="841"/>
      <c r="M336" s="841"/>
      <c r="N336" s="841"/>
      <c r="O336" s="841"/>
      <c r="P336" s="841"/>
      <c r="Q336" s="841"/>
      <c r="R336" s="841"/>
      <c r="S336" s="841"/>
      <c r="T336" s="841"/>
      <c r="U336" s="841"/>
      <c r="V336" s="841"/>
      <c r="W336" s="841"/>
      <c r="X336" s="841"/>
      <c r="Y336" s="841"/>
      <c r="Z336" s="841"/>
    </row>
    <row r="337" spans="1:26" ht="15.75" customHeight="1" x14ac:dyDescent="0.2">
      <c r="A337" s="840"/>
      <c r="B337" s="841"/>
      <c r="C337" s="841"/>
      <c r="D337" s="841"/>
      <c r="E337" s="841"/>
      <c r="F337" s="841"/>
      <c r="G337" s="841"/>
      <c r="H337" s="841"/>
      <c r="I337" s="841"/>
      <c r="J337" s="842"/>
      <c r="K337" s="841"/>
      <c r="L337" s="841"/>
      <c r="M337" s="841"/>
      <c r="N337" s="841"/>
      <c r="O337" s="841"/>
      <c r="P337" s="841"/>
      <c r="Q337" s="841"/>
      <c r="R337" s="841"/>
      <c r="S337" s="841"/>
      <c r="T337" s="841"/>
      <c r="U337" s="841"/>
      <c r="V337" s="841"/>
      <c r="W337" s="841"/>
      <c r="X337" s="841"/>
      <c r="Y337" s="841"/>
      <c r="Z337" s="841"/>
    </row>
    <row r="338" spans="1:26" ht="15.75" customHeight="1" x14ac:dyDescent="0.2">
      <c r="A338" s="840"/>
      <c r="B338" s="841"/>
      <c r="C338" s="841"/>
      <c r="D338" s="841"/>
      <c r="E338" s="841"/>
      <c r="F338" s="841"/>
      <c r="G338" s="841"/>
      <c r="H338" s="841"/>
      <c r="I338" s="841"/>
      <c r="J338" s="842"/>
      <c r="K338" s="841"/>
      <c r="L338" s="841"/>
      <c r="M338" s="841"/>
      <c r="N338" s="841"/>
      <c r="O338" s="841"/>
      <c r="P338" s="841"/>
      <c r="Q338" s="841"/>
      <c r="R338" s="841"/>
      <c r="S338" s="841"/>
      <c r="T338" s="841"/>
      <c r="U338" s="841"/>
      <c r="V338" s="841"/>
      <c r="W338" s="841"/>
      <c r="X338" s="841"/>
      <c r="Y338" s="841"/>
      <c r="Z338" s="841"/>
    </row>
    <row r="339" spans="1:26" ht="15.75" customHeight="1" x14ac:dyDescent="0.2">
      <c r="A339" s="840"/>
      <c r="B339" s="841"/>
      <c r="C339" s="841"/>
      <c r="D339" s="841"/>
      <c r="E339" s="841"/>
      <c r="F339" s="841"/>
      <c r="G339" s="841"/>
      <c r="H339" s="841"/>
      <c r="I339" s="841"/>
      <c r="J339" s="842"/>
      <c r="K339" s="841"/>
      <c r="L339" s="841"/>
      <c r="M339" s="841"/>
      <c r="N339" s="841"/>
      <c r="O339" s="841"/>
      <c r="P339" s="841"/>
      <c r="Q339" s="841"/>
      <c r="R339" s="841"/>
      <c r="S339" s="841"/>
      <c r="T339" s="841"/>
      <c r="U339" s="841"/>
      <c r="V339" s="841"/>
      <c r="W339" s="841"/>
      <c r="X339" s="841"/>
      <c r="Y339" s="841"/>
      <c r="Z339" s="841"/>
    </row>
    <row r="340" spans="1:26" ht="15.75" customHeight="1" x14ac:dyDescent="0.2">
      <c r="A340" s="840"/>
      <c r="B340" s="841"/>
      <c r="C340" s="841"/>
      <c r="D340" s="841"/>
      <c r="E340" s="841"/>
      <c r="F340" s="841"/>
      <c r="G340" s="841"/>
      <c r="H340" s="841"/>
      <c r="I340" s="841"/>
      <c r="J340" s="842"/>
      <c r="K340" s="841"/>
      <c r="L340" s="841"/>
      <c r="M340" s="841"/>
      <c r="N340" s="841"/>
      <c r="O340" s="841"/>
      <c r="P340" s="841"/>
      <c r="Q340" s="841"/>
      <c r="R340" s="841"/>
      <c r="S340" s="841"/>
      <c r="T340" s="841"/>
      <c r="U340" s="841"/>
      <c r="V340" s="841"/>
      <c r="W340" s="841"/>
      <c r="X340" s="841"/>
      <c r="Y340" s="841"/>
      <c r="Z340" s="841"/>
    </row>
    <row r="341" spans="1:26" ht="15.75" customHeight="1" x14ac:dyDescent="0.2">
      <c r="A341" s="840"/>
      <c r="B341" s="841"/>
      <c r="C341" s="841"/>
      <c r="D341" s="841"/>
      <c r="E341" s="841"/>
      <c r="F341" s="841"/>
      <c r="G341" s="841"/>
      <c r="H341" s="841"/>
      <c r="I341" s="841"/>
      <c r="J341" s="842"/>
      <c r="K341" s="841"/>
      <c r="L341" s="841"/>
      <c r="M341" s="841"/>
      <c r="N341" s="841"/>
      <c r="O341" s="841"/>
      <c r="P341" s="841"/>
      <c r="Q341" s="841"/>
      <c r="R341" s="841"/>
      <c r="S341" s="841"/>
      <c r="T341" s="841"/>
      <c r="U341" s="841"/>
      <c r="V341" s="841"/>
      <c r="W341" s="841"/>
      <c r="X341" s="841"/>
      <c r="Y341" s="841"/>
      <c r="Z341" s="841"/>
    </row>
    <row r="342" spans="1:26" ht="15.75" customHeight="1" x14ac:dyDescent="0.2">
      <c r="A342" s="840"/>
      <c r="B342" s="841"/>
      <c r="C342" s="841"/>
      <c r="D342" s="841"/>
      <c r="E342" s="841"/>
      <c r="F342" s="841"/>
      <c r="G342" s="841"/>
      <c r="H342" s="841"/>
      <c r="I342" s="841"/>
      <c r="J342" s="842"/>
      <c r="K342" s="841"/>
      <c r="L342" s="841"/>
      <c r="M342" s="841"/>
      <c r="N342" s="841"/>
      <c r="O342" s="841"/>
      <c r="P342" s="841"/>
      <c r="Q342" s="841"/>
      <c r="R342" s="841"/>
      <c r="S342" s="841"/>
      <c r="T342" s="841"/>
      <c r="U342" s="841"/>
      <c r="V342" s="841"/>
      <c r="W342" s="841"/>
      <c r="X342" s="841"/>
      <c r="Y342" s="841"/>
      <c r="Z342" s="841"/>
    </row>
    <row r="343" spans="1:26" ht="15.75" customHeight="1" x14ac:dyDescent="0.2">
      <c r="A343" s="840"/>
      <c r="B343" s="841"/>
      <c r="C343" s="841"/>
      <c r="D343" s="841"/>
      <c r="E343" s="841"/>
      <c r="F343" s="841"/>
      <c r="G343" s="841"/>
      <c r="H343" s="841"/>
      <c r="I343" s="841"/>
      <c r="J343" s="842"/>
      <c r="K343" s="841"/>
      <c r="L343" s="841"/>
      <c r="M343" s="841"/>
      <c r="N343" s="841"/>
      <c r="O343" s="841"/>
      <c r="P343" s="841"/>
      <c r="Q343" s="841"/>
      <c r="R343" s="841"/>
      <c r="S343" s="841"/>
      <c r="T343" s="841"/>
      <c r="U343" s="841"/>
      <c r="V343" s="841"/>
      <c r="W343" s="841"/>
      <c r="X343" s="841"/>
      <c r="Y343" s="841"/>
      <c r="Z343" s="841"/>
    </row>
    <row r="344" spans="1:26" ht="15.75" customHeight="1" x14ac:dyDescent="0.2">
      <c r="A344" s="840"/>
      <c r="B344" s="841"/>
      <c r="C344" s="841"/>
      <c r="D344" s="841"/>
      <c r="E344" s="841"/>
      <c r="F344" s="841"/>
      <c r="G344" s="841"/>
      <c r="H344" s="841"/>
      <c r="I344" s="841"/>
      <c r="J344" s="842"/>
      <c r="K344" s="841"/>
      <c r="L344" s="841"/>
      <c r="M344" s="841"/>
      <c r="N344" s="841"/>
      <c r="O344" s="841"/>
      <c r="P344" s="841"/>
      <c r="Q344" s="841"/>
      <c r="R344" s="841"/>
      <c r="S344" s="841"/>
      <c r="T344" s="841"/>
      <c r="U344" s="841"/>
      <c r="V344" s="841"/>
      <c r="W344" s="841"/>
      <c r="X344" s="841"/>
      <c r="Y344" s="841"/>
      <c r="Z344" s="841"/>
    </row>
    <row r="345" spans="1:26" ht="15.75" customHeight="1" x14ac:dyDescent="0.2">
      <c r="A345" s="840"/>
      <c r="B345" s="841"/>
      <c r="C345" s="841"/>
      <c r="D345" s="841"/>
      <c r="E345" s="841"/>
      <c r="F345" s="841"/>
      <c r="G345" s="841"/>
      <c r="H345" s="841"/>
      <c r="I345" s="841"/>
      <c r="J345" s="842"/>
      <c r="K345" s="841"/>
      <c r="L345" s="841"/>
      <c r="M345" s="841"/>
      <c r="N345" s="841"/>
      <c r="O345" s="841"/>
      <c r="P345" s="841"/>
      <c r="Q345" s="841"/>
      <c r="R345" s="841"/>
      <c r="S345" s="841"/>
      <c r="T345" s="841"/>
      <c r="U345" s="841"/>
      <c r="V345" s="841"/>
      <c r="W345" s="841"/>
      <c r="X345" s="841"/>
      <c r="Y345" s="841"/>
      <c r="Z345" s="841"/>
    </row>
    <row r="346" spans="1:26" ht="15.75" customHeight="1" x14ac:dyDescent="0.2">
      <c r="A346" s="840"/>
      <c r="B346" s="841"/>
      <c r="C346" s="841"/>
      <c r="D346" s="841"/>
      <c r="E346" s="841"/>
      <c r="F346" s="841"/>
      <c r="G346" s="841"/>
      <c r="H346" s="841"/>
      <c r="I346" s="841"/>
      <c r="J346" s="842"/>
      <c r="K346" s="841"/>
      <c r="L346" s="841"/>
      <c r="M346" s="841"/>
      <c r="N346" s="841"/>
      <c r="O346" s="841"/>
      <c r="P346" s="841"/>
      <c r="Q346" s="841"/>
      <c r="R346" s="841"/>
      <c r="S346" s="841"/>
      <c r="T346" s="841"/>
      <c r="U346" s="841"/>
      <c r="V346" s="841"/>
      <c r="W346" s="841"/>
      <c r="X346" s="841"/>
      <c r="Y346" s="841"/>
      <c r="Z346" s="841"/>
    </row>
    <row r="347" spans="1:26" ht="15.75" customHeight="1" x14ac:dyDescent="0.2">
      <c r="A347" s="840"/>
      <c r="B347" s="841"/>
      <c r="C347" s="841"/>
      <c r="D347" s="841"/>
      <c r="E347" s="841"/>
      <c r="F347" s="841"/>
      <c r="G347" s="841"/>
      <c r="H347" s="841"/>
      <c r="I347" s="841"/>
      <c r="J347" s="842"/>
      <c r="K347" s="841"/>
      <c r="L347" s="841"/>
      <c r="M347" s="841"/>
      <c r="N347" s="841"/>
      <c r="O347" s="841"/>
      <c r="P347" s="841"/>
      <c r="Q347" s="841"/>
      <c r="R347" s="841"/>
      <c r="S347" s="841"/>
      <c r="T347" s="841"/>
      <c r="U347" s="841"/>
      <c r="V347" s="841"/>
      <c r="W347" s="841"/>
      <c r="X347" s="841"/>
      <c r="Y347" s="841"/>
      <c r="Z347" s="841"/>
    </row>
    <row r="348" spans="1:26" ht="15.75" customHeight="1" x14ac:dyDescent="0.2">
      <c r="A348" s="840"/>
      <c r="B348" s="841"/>
      <c r="C348" s="841"/>
      <c r="D348" s="841"/>
      <c r="E348" s="841"/>
      <c r="F348" s="841"/>
      <c r="G348" s="841"/>
      <c r="H348" s="841"/>
      <c r="I348" s="841"/>
      <c r="J348" s="842"/>
      <c r="K348" s="841"/>
      <c r="L348" s="841"/>
      <c r="M348" s="841"/>
      <c r="N348" s="841"/>
      <c r="O348" s="841"/>
      <c r="P348" s="841"/>
      <c r="Q348" s="841"/>
      <c r="R348" s="841"/>
      <c r="S348" s="841"/>
      <c r="T348" s="841"/>
      <c r="U348" s="841"/>
      <c r="V348" s="841"/>
      <c r="W348" s="841"/>
      <c r="X348" s="841"/>
      <c r="Y348" s="841"/>
      <c r="Z348" s="841"/>
    </row>
    <row r="349" spans="1:26" ht="15.75" customHeight="1" x14ac:dyDescent="0.2">
      <c r="A349" s="840"/>
      <c r="B349" s="841"/>
      <c r="C349" s="841"/>
      <c r="D349" s="841"/>
      <c r="E349" s="841"/>
      <c r="F349" s="841"/>
      <c r="G349" s="841"/>
      <c r="H349" s="841"/>
      <c r="I349" s="841"/>
      <c r="J349" s="842"/>
      <c r="K349" s="841"/>
      <c r="L349" s="841"/>
      <c r="M349" s="841"/>
      <c r="N349" s="841"/>
      <c r="O349" s="841"/>
      <c r="P349" s="841"/>
      <c r="Q349" s="841"/>
      <c r="R349" s="841"/>
      <c r="S349" s="841"/>
      <c r="T349" s="841"/>
      <c r="U349" s="841"/>
      <c r="V349" s="841"/>
      <c r="W349" s="841"/>
      <c r="X349" s="841"/>
      <c r="Y349" s="841"/>
      <c r="Z349" s="841"/>
    </row>
    <row r="350" spans="1:26" ht="15.75" customHeight="1" x14ac:dyDescent="0.2">
      <c r="A350" s="840"/>
      <c r="B350" s="841"/>
      <c r="C350" s="841"/>
      <c r="D350" s="841"/>
      <c r="E350" s="841"/>
      <c r="F350" s="841"/>
      <c r="G350" s="841"/>
      <c r="H350" s="841"/>
      <c r="I350" s="841"/>
      <c r="J350" s="842"/>
      <c r="K350" s="841"/>
      <c r="L350" s="841"/>
      <c r="M350" s="841"/>
      <c r="N350" s="841"/>
      <c r="O350" s="841"/>
      <c r="P350" s="841"/>
      <c r="Q350" s="841"/>
      <c r="R350" s="841"/>
      <c r="S350" s="841"/>
      <c r="T350" s="841"/>
      <c r="U350" s="841"/>
      <c r="V350" s="841"/>
      <c r="W350" s="841"/>
      <c r="X350" s="841"/>
      <c r="Y350" s="841"/>
      <c r="Z350" s="841"/>
    </row>
    <row r="351" spans="1:26" ht="15.75" customHeight="1" x14ac:dyDescent="0.2">
      <c r="A351" s="840"/>
      <c r="B351" s="841"/>
      <c r="C351" s="841"/>
      <c r="D351" s="841"/>
      <c r="E351" s="841"/>
      <c r="F351" s="841"/>
      <c r="G351" s="841"/>
      <c r="H351" s="841"/>
      <c r="I351" s="841"/>
      <c r="J351" s="842"/>
      <c r="K351" s="841"/>
      <c r="L351" s="841"/>
      <c r="M351" s="841"/>
      <c r="N351" s="841"/>
      <c r="O351" s="841"/>
      <c r="P351" s="841"/>
      <c r="Q351" s="841"/>
      <c r="R351" s="841"/>
      <c r="S351" s="841"/>
      <c r="T351" s="841"/>
      <c r="U351" s="841"/>
      <c r="V351" s="841"/>
      <c r="W351" s="841"/>
      <c r="X351" s="841"/>
      <c r="Y351" s="841"/>
      <c r="Z351" s="841"/>
    </row>
    <row r="352" spans="1:26" ht="15.75" customHeight="1" x14ac:dyDescent="0.2">
      <c r="A352" s="840"/>
      <c r="B352" s="841"/>
      <c r="C352" s="841"/>
      <c r="D352" s="841"/>
      <c r="E352" s="841"/>
      <c r="F352" s="841"/>
      <c r="G352" s="841"/>
      <c r="H352" s="841"/>
      <c r="I352" s="841"/>
      <c r="J352" s="842"/>
      <c r="K352" s="841"/>
      <c r="L352" s="841"/>
      <c r="M352" s="841"/>
      <c r="N352" s="841"/>
      <c r="O352" s="841"/>
      <c r="P352" s="841"/>
      <c r="Q352" s="841"/>
      <c r="R352" s="841"/>
      <c r="S352" s="841"/>
      <c r="T352" s="841"/>
      <c r="U352" s="841"/>
      <c r="V352" s="841"/>
      <c r="W352" s="841"/>
      <c r="X352" s="841"/>
      <c r="Y352" s="841"/>
      <c r="Z352" s="841"/>
    </row>
    <row r="353" spans="1:26" ht="15.75" customHeight="1" x14ac:dyDescent="0.2">
      <c r="A353" s="840"/>
      <c r="B353" s="841"/>
      <c r="C353" s="841"/>
      <c r="D353" s="841"/>
      <c r="E353" s="841"/>
      <c r="F353" s="841"/>
      <c r="G353" s="841"/>
      <c r="H353" s="841"/>
      <c r="I353" s="841"/>
      <c r="J353" s="842"/>
      <c r="K353" s="841"/>
      <c r="L353" s="841"/>
      <c r="M353" s="841"/>
      <c r="N353" s="841"/>
      <c r="O353" s="841"/>
      <c r="P353" s="841"/>
      <c r="Q353" s="841"/>
      <c r="R353" s="841"/>
      <c r="S353" s="841"/>
      <c r="T353" s="841"/>
      <c r="U353" s="841"/>
      <c r="V353" s="841"/>
      <c r="W353" s="841"/>
      <c r="X353" s="841"/>
      <c r="Y353" s="841"/>
      <c r="Z353" s="841"/>
    </row>
    <row r="354" spans="1:26" ht="15.75" customHeight="1" x14ac:dyDescent="0.2">
      <c r="A354" s="840"/>
      <c r="B354" s="841"/>
      <c r="C354" s="841"/>
      <c r="D354" s="841"/>
      <c r="E354" s="841"/>
      <c r="F354" s="841"/>
      <c r="G354" s="841"/>
      <c r="H354" s="841"/>
      <c r="I354" s="841"/>
      <c r="J354" s="842"/>
      <c r="K354" s="841"/>
      <c r="L354" s="841"/>
      <c r="M354" s="841"/>
      <c r="N354" s="841"/>
      <c r="O354" s="841"/>
      <c r="P354" s="841"/>
      <c r="Q354" s="841"/>
      <c r="R354" s="841"/>
      <c r="S354" s="841"/>
      <c r="T354" s="841"/>
      <c r="U354" s="841"/>
      <c r="V354" s="841"/>
      <c r="W354" s="841"/>
      <c r="X354" s="841"/>
      <c r="Y354" s="841"/>
      <c r="Z354" s="841"/>
    </row>
    <row r="355" spans="1:26" ht="15.75" customHeight="1" x14ac:dyDescent="0.2">
      <c r="A355" s="840"/>
      <c r="B355" s="841"/>
      <c r="C355" s="841"/>
      <c r="D355" s="841"/>
      <c r="E355" s="841"/>
      <c r="F355" s="841"/>
      <c r="G355" s="841"/>
      <c r="H355" s="841"/>
      <c r="I355" s="841"/>
      <c r="J355" s="842"/>
      <c r="K355" s="841"/>
      <c r="L355" s="841"/>
      <c r="M355" s="841"/>
      <c r="N355" s="841"/>
      <c r="O355" s="841"/>
      <c r="P355" s="841"/>
      <c r="Q355" s="841"/>
      <c r="R355" s="841"/>
      <c r="S355" s="841"/>
      <c r="T355" s="841"/>
      <c r="U355" s="841"/>
      <c r="V355" s="841"/>
      <c r="W355" s="841"/>
      <c r="X355" s="841"/>
      <c r="Y355" s="841"/>
      <c r="Z355" s="841"/>
    </row>
    <row r="356" spans="1:26" ht="15.75" customHeight="1" x14ac:dyDescent="0.2">
      <c r="A356" s="840"/>
      <c r="B356" s="841"/>
      <c r="C356" s="841"/>
      <c r="D356" s="841"/>
      <c r="E356" s="841"/>
      <c r="F356" s="841"/>
      <c r="G356" s="841"/>
      <c r="H356" s="841"/>
      <c r="I356" s="841"/>
      <c r="J356" s="842"/>
      <c r="K356" s="841"/>
      <c r="L356" s="841"/>
      <c r="M356" s="841"/>
      <c r="N356" s="841"/>
      <c r="O356" s="841"/>
      <c r="P356" s="841"/>
      <c r="Q356" s="841"/>
      <c r="R356" s="841"/>
      <c r="S356" s="841"/>
      <c r="T356" s="841"/>
      <c r="U356" s="841"/>
      <c r="V356" s="841"/>
      <c r="W356" s="841"/>
      <c r="X356" s="841"/>
      <c r="Y356" s="841"/>
      <c r="Z356" s="841"/>
    </row>
    <row r="357" spans="1:26" ht="15.75" customHeight="1" x14ac:dyDescent="0.2">
      <c r="A357" s="840"/>
      <c r="B357" s="841"/>
      <c r="C357" s="841"/>
      <c r="D357" s="841"/>
      <c r="E357" s="841"/>
      <c r="F357" s="841"/>
      <c r="G357" s="841"/>
      <c r="H357" s="841"/>
      <c r="I357" s="841"/>
      <c r="J357" s="842"/>
      <c r="K357" s="841"/>
      <c r="L357" s="841"/>
      <c r="M357" s="841"/>
      <c r="N357" s="841"/>
      <c r="O357" s="841"/>
      <c r="P357" s="841"/>
      <c r="Q357" s="841"/>
      <c r="R357" s="841"/>
      <c r="S357" s="841"/>
      <c r="T357" s="841"/>
      <c r="U357" s="841"/>
      <c r="V357" s="841"/>
      <c r="W357" s="841"/>
      <c r="X357" s="841"/>
      <c r="Y357" s="841"/>
      <c r="Z357" s="841"/>
    </row>
    <row r="358" spans="1:26" ht="15.75" customHeight="1" x14ac:dyDescent="0.2">
      <c r="A358" s="840"/>
      <c r="B358" s="841"/>
      <c r="C358" s="841"/>
      <c r="D358" s="841"/>
      <c r="E358" s="841"/>
      <c r="F358" s="841"/>
      <c r="G358" s="841"/>
      <c r="H358" s="841"/>
      <c r="I358" s="841"/>
      <c r="J358" s="842"/>
      <c r="K358" s="841"/>
      <c r="L358" s="841"/>
      <c r="M358" s="841"/>
      <c r="N358" s="841"/>
      <c r="O358" s="841"/>
      <c r="P358" s="841"/>
      <c r="Q358" s="841"/>
      <c r="R358" s="841"/>
      <c r="S358" s="841"/>
      <c r="T358" s="841"/>
      <c r="U358" s="841"/>
      <c r="V358" s="841"/>
      <c r="W358" s="841"/>
      <c r="X358" s="841"/>
      <c r="Y358" s="841"/>
      <c r="Z358" s="841"/>
    </row>
    <row r="359" spans="1:26" ht="15.75" customHeight="1" x14ac:dyDescent="0.2">
      <c r="A359" s="840"/>
      <c r="B359" s="841"/>
      <c r="C359" s="841"/>
      <c r="D359" s="841"/>
      <c r="E359" s="841"/>
      <c r="F359" s="841"/>
      <c r="G359" s="841"/>
      <c r="H359" s="841"/>
      <c r="I359" s="841"/>
      <c r="J359" s="842"/>
      <c r="K359" s="841"/>
      <c r="L359" s="841"/>
      <c r="M359" s="841"/>
      <c r="N359" s="841"/>
      <c r="O359" s="841"/>
      <c r="P359" s="841"/>
      <c r="Q359" s="841"/>
      <c r="R359" s="841"/>
      <c r="S359" s="841"/>
      <c r="T359" s="841"/>
      <c r="U359" s="841"/>
      <c r="V359" s="841"/>
      <c r="W359" s="841"/>
      <c r="X359" s="841"/>
      <c r="Y359" s="841"/>
      <c r="Z359" s="841"/>
    </row>
    <row r="360" spans="1:26" ht="15.75" customHeight="1" x14ac:dyDescent="0.2">
      <c r="A360" s="840"/>
      <c r="B360" s="841"/>
      <c r="C360" s="841"/>
      <c r="D360" s="841"/>
      <c r="E360" s="841"/>
      <c r="F360" s="841"/>
      <c r="G360" s="841"/>
      <c r="H360" s="841"/>
      <c r="I360" s="841"/>
      <c r="J360" s="842"/>
      <c r="K360" s="841"/>
      <c r="L360" s="841"/>
      <c r="M360" s="841"/>
      <c r="N360" s="841"/>
      <c r="O360" s="841"/>
      <c r="P360" s="841"/>
      <c r="Q360" s="841"/>
      <c r="R360" s="841"/>
      <c r="S360" s="841"/>
      <c r="T360" s="841"/>
      <c r="U360" s="841"/>
      <c r="V360" s="841"/>
      <c r="W360" s="841"/>
      <c r="X360" s="841"/>
      <c r="Y360" s="841"/>
      <c r="Z360" s="841"/>
    </row>
    <row r="361" spans="1:26" ht="15.75" customHeight="1" x14ac:dyDescent="0.2">
      <c r="A361" s="840"/>
      <c r="B361" s="841"/>
      <c r="C361" s="841"/>
      <c r="D361" s="841"/>
      <c r="E361" s="841"/>
      <c r="F361" s="841"/>
      <c r="G361" s="841"/>
      <c r="H361" s="841"/>
      <c r="I361" s="841"/>
      <c r="J361" s="842"/>
      <c r="K361" s="841"/>
      <c r="L361" s="841"/>
      <c r="M361" s="841"/>
      <c r="N361" s="841"/>
      <c r="O361" s="841"/>
      <c r="P361" s="841"/>
      <c r="Q361" s="841"/>
      <c r="R361" s="841"/>
      <c r="S361" s="841"/>
      <c r="T361" s="841"/>
      <c r="U361" s="841"/>
      <c r="V361" s="841"/>
      <c r="W361" s="841"/>
      <c r="X361" s="841"/>
      <c r="Y361" s="841"/>
      <c r="Z361" s="841"/>
    </row>
    <row r="362" spans="1:26" ht="15.75" customHeight="1" x14ac:dyDescent="0.2">
      <c r="A362" s="840"/>
      <c r="B362" s="841"/>
      <c r="C362" s="841"/>
      <c r="D362" s="841"/>
      <c r="E362" s="841"/>
      <c r="F362" s="841"/>
      <c r="G362" s="841"/>
      <c r="H362" s="841"/>
      <c r="I362" s="841"/>
      <c r="J362" s="842"/>
      <c r="K362" s="841"/>
      <c r="L362" s="841"/>
      <c r="M362" s="841"/>
      <c r="N362" s="841"/>
      <c r="O362" s="841"/>
      <c r="P362" s="841"/>
      <c r="Q362" s="841"/>
      <c r="R362" s="841"/>
      <c r="S362" s="841"/>
      <c r="T362" s="841"/>
      <c r="U362" s="841"/>
      <c r="V362" s="841"/>
      <c r="W362" s="841"/>
      <c r="X362" s="841"/>
      <c r="Y362" s="841"/>
      <c r="Z362" s="841"/>
    </row>
    <row r="363" spans="1:26" ht="15.75" customHeight="1" x14ac:dyDescent="0.2">
      <c r="A363" s="840"/>
      <c r="B363" s="841"/>
      <c r="C363" s="841"/>
      <c r="D363" s="841"/>
      <c r="E363" s="841"/>
      <c r="F363" s="841"/>
      <c r="G363" s="841"/>
      <c r="H363" s="841"/>
      <c r="I363" s="841"/>
      <c r="J363" s="842"/>
      <c r="K363" s="841"/>
      <c r="L363" s="841"/>
      <c r="M363" s="841"/>
      <c r="N363" s="841"/>
      <c r="O363" s="841"/>
      <c r="P363" s="841"/>
      <c r="Q363" s="841"/>
      <c r="R363" s="841"/>
      <c r="S363" s="841"/>
      <c r="T363" s="841"/>
      <c r="U363" s="841"/>
      <c r="V363" s="841"/>
      <c r="W363" s="841"/>
      <c r="X363" s="841"/>
      <c r="Y363" s="841"/>
      <c r="Z363" s="841"/>
    </row>
    <row r="364" spans="1:26" ht="15.75" customHeight="1" x14ac:dyDescent="0.2">
      <c r="A364" s="840"/>
      <c r="B364" s="841"/>
      <c r="C364" s="841"/>
      <c r="D364" s="841"/>
      <c r="E364" s="841"/>
      <c r="F364" s="841"/>
      <c r="G364" s="841"/>
      <c r="H364" s="841"/>
      <c r="I364" s="841"/>
      <c r="J364" s="842"/>
      <c r="K364" s="841"/>
      <c r="L364" s="841"/>
      <c r="M364" s="841"/>
      <c r="N364" s="841"/>
      <c r="O364" s="841"/>
      <c r="P364" s="841"/>
      <c r="Q364" s="841"/>
      <c r="R364" s="841"/>
      <c r="S364" s="841"/>
      <c r="T364" s="841"/>
      <c r="U364" s="841"/>
      <c r="V364" s="841"/>
      <c r="W364" s="841"/>
      <c r="X364" s="841"/>
      <c r="Y364" s="841"/>
      <c r="Z364" s="841"/>
    </row>
    <row r="365" spans="1:26" ht="15.75" customHeight="1" x14ac:dyDescent="0.2">
      <c r="A365" s="840"/>
      <c r="B365" s="841"/>
      <c r="C365" s="841"/>
      <c r="D365" s="841"/>
      <c r="E365" s="841"/>
      <c r="F365" s="841"/>
      <c r="G365" s="841"/>
      <c r="H365" s="841"/>
      <c r="I365" s="841"/>
      <c r="J365" s="842"/>
      <c r="K365" s="841"/>
      <c r="L365" s="841"/>
      <c r="M365" s="841"/>
      <c r="N365" s="841"/>
      <c r="O365" s="841"/>
      <c r="P365" s="841"/>
      <c r="Q365" s="841"/>
      <c r="R365" s="841"/>
      <c r="S365" s="841"/>
      <c r="T365" s="841"/>
      <c r="U365" s="841"/>
      <c r="V365" s="841"/>
      <c r="W365" s="841"/>
      <c r="X365" s="841"/>
      <c r="Y365" s="841"/>
      <c r="Z365" s="841"/>
    </row>
    <row r="366" spans="1:26" ht="15.75" customHeight="1" x14ac:dyDescent="0.2">
      <c r="A366" s="840"/>
      <c r="B366" s="841"/>
      <c r="C366" s="841"/>
      <c r="D366" s="841"/>
      <c r="E366" s="841"/>
      <c r="F366" s="841"/>
      <c r="G366" s="841"/>
      <c r="H366" s="841"/>
      <c r="I366" s="841"/>
      <c r="J366" s="842"/>
      <c r="K366" s="841"/>
      <c r="L366" s="841"/>
      <c r="M366" s="841"/>
      <c r="N366" s="841"/>
      <c r="O366" s="841"/>
      <c r="P366" s="841"/>
      <c r="Q366" s="841"/>
      <c r="R366" s="841"/>
      <c r="S366" s="841"/>
      <c r="T366" s="841"/>
      <c r="U366" s="841"/>
      <c r="V366" s="841"/>
      <c r="W366" s="841"/>
      <c r="X366" s="841"/>
      <c r="Y366" s="841"/>
      <c r="Z366" s="841"/>
    </row>
    <row r="367" spans="1:26" ht="15.75" customHeight="1" x14ac:dyDescent="0.2">
      <c r="A367" s="840"/>
      <c r="B367" s="841"/>
      <c r="C367" s="841"/>
      <c r="D367" s="841"/>
      <c r="E367" s="841"/>
      <c r="F367" s="841"/>
      <c r="G367" s="841"/>
      <c r="H367" s="841"/>
      <c r="I367" s="841"/>
      <c r="J367" s="842"/>
      <c r="K367" s="841"/>
      <c r="L367" s="841"/>
      <c r="M367" s="841"/>
      <c r="N367" s="841"/>
      <c r="O367" s="841"/>
      <c r="P367" s="841"/>
      <c r="Q367" s="841"/>
      <c r="R367" s="841"/>
      <c r="S367" s="841"/>
      <c r="T367" s="841"/>
      <c r="U367" s="841"/>
      <c r="V367" s="841"/>
      <c r="W367" s="841"/>
      <c r="X367" s="841"/>
      <c r="Y367" s="841"/>
      <c r="Z367" s="841"/>
    </row>
    <row r="368" spans="1:26" ht="15.75" customHeight="1" x14ac:dyDescent="0.2">
      <c r="A368" s="840"/>
      <c r="B368" s="841"/>
      <c r="C368" s="841"/>
      <c r="D368" s="841"/>
      <c r="E368" s="841"/>
      <c r="F368" s="841"/>
      <c r="G368" s="841"/>
      <c r="H368" s="841"/>
      <c r="I368" s="841"/>
      <c r="J368" s="842"/>
      <c r="K368" s="841"/>
      <c r="L368" s="841"/>
      <c r="M368" s="841"/>
      <c r="N368" s="841"/>
      <c r="O368" s="841"/>
      <c r="P368" s="841"/>
      <c r="Q368" s="841"/>
      <c r="R368" s="841"/>
      <c r="S368" s="841"/>
      <c r="T368" s="841"/>
      <c r="U368" s="841"/>
      <c r="V368" s="841"/>
      <c r="W368" s="841"/>
      <c r="X368" s="841"/>
      <c r="Y368" s="841"/>
      <c r="Z368" s="841"/>
    </row>
    <row r="369" spans="1:26" ht="15.75" customHeight="1" x14ac:dyDescent="0.2">
      <c r="A369" s="840"/>
      <c r="B369" s="841"/>
      <c r="C369" s="841"/>
      <c r="D369" s="841"/>
      <c r="E369" s="841"/>
      <c r="F369" s="841"/>
      <c r="G369" s="841"/>
      <c r="H369" s="841"/>
      <c r="I369" s="841"/>
      <c r="J369" s="842"/>
      <c r="K369" s="841"/>
      <c r="L369" s="841"/>
      <c r="M369" s="841"/>
      <c r="N369" s="841"/>
      <c r="O369" s="841"/>
      <c r="P369" s="841"/>
      <c r="Q369" s="841"/>
      <c r="R369" s="841"/>
      <c r="S369" s="841"/>
      <c r="T369" s="841"/>
      <c r="U369" s="841"/>
      <c r="V369" s="841"/>
      <c r="W369" s="841"/>
      <c r="X369" s="841"/>
      <c r="Y369" s="841"/>
      <c r="Z369" s="841"/>
    </row>
    <row r="370" spans="1:26" ht="15.75" customHeight="1" x14ac:dyDescent="0.2">
      <c r="A370" s="840"/>
      <c r="B370" s="841"/>
      <c r="C370" s="841"/>
      <c r="D370" s="841"/>
      <c r="E370" s="841"/>
      <c r="F370" s="841"/>
      <c r="G370" s="841"/>
      <c r="H370" s="841"/>
      <c r="I370" s="841"/>
      <c r="J370" s="842"/>
      <c r="K370" s="841"/>
      <c r="L370" s="841"/>
      <c r="M370" s="841"/>
      <c r="N370" s="841"/>
      <c r="O370" s="841"/>
      <c r="P370" s="841"/>
      <c r="Q370" s="841"/>
      <c r="R370" s="841"/>
      <c r="S370" s="841"/>
      <c r="T370" s="841"/>
      <c r="U370" s="841"/>
      <c r="V370" s="841"/>
      <c r="W370" s="841"/>
      <c r="X370" s="841"/>
      <c r="Y370" s="841"/>
      <c r="Z370" s="841"/>
    </row>
    <row r="371" spans="1:26" ht="15.75" customHeight="1" x14ac:dyDescent="0.2">
      <c r="A371" s="840"/>
      <c r="B371" s="841"/>
      <c r="C371" s="841"/>
      <c r="D371" s="841"/>
      <c r="E371" s="841"/>
      <c r="F371" s="841"/>
      <c r="G371" s="841"/>
      <c r="H371" s="841"/>
      <c r="I371" s="841"/>
      <c r="J371" s="842"/>
      <c r="K371" s="841"/>
      <c r="L371" s="841"/>
      <c r="M371" s="841"/>
      <c r="N371" s="841"/>
      <c r="O371" s="841"/>
      <c r="P371" s="841"/>
      <c r="Q371" s="841"/>
      <c r="R371" s="841"/>
      <c r="S371" s="841"/>
      <c r="T371" s="841"/>
      <c r="U371" s="841"/>
      <c r="V371" s="841"/>
      <c r="W371" s="841"/>
      <c r="X371" s="841"/>
      <c r="Y371" s="841"/>
      <c r="Z371" s="841"/>
    </row>
    <row r="372" spans="1:26" ht="15.75" customHeight="1" x14ac:dyDescent="0.2">
      <c r="A372" s="840"/>
      <c r="B372" s="841"/>
      <c r="C372" s="841"/>
      <c r="D372" s="841"/>
      <c r="E372" s="841"/>
      <c r="F372" s="841"/>
      <c r="G372" s="841"/>
      <c r="H372" s="841"/>
      <c r="I372" s="841"/>
      <c r="J372" s="842"/>
      <c r="K372" s="841"/>
      <c r="L372" s="841"/>
      <c r="M372" s="841"/>
      <c r="N372" s="841"/>
      <c r="O372" s="841"/>
      <c r="P372" s="841"/>
      <c r="Q372" s="841"/>
      <c r="R372" s="841"/>
      <c r="S372" s="841"/>
      <c r="T372" s="841"/>
      <c r="U372" s="841"/>
      <c r="V372" s="841"/>
      <c r="W372" s="841"/>
      <c r="X372" s="841"/>
      <c r="Y372" s="841"/>
      <c r="Z372" s="841"/>
    </row>
    <row r="373" spans="1:26" ht="15.75" customHeight="1" x14ac:dyDescent="0.2">
      <c r="A373" s="840"/>
      <c r="B373" s="841"/>
      <c r="C373" s="841"/>
      <c r="D373" s="841"/>
      <c r="E373" s="841"/>
      <c r="F373" s="841"/>
      <c r="G373" s="841"/>
      <c r="H373" s="841"/>
      <c r="I373" s="841"/>
      <c r="J373" s="842"/>
      <c r="K373" s="841"/>
      <c r="L373" s="841"/>
      <c r="M373" s="841"/>
      <c r="N373" s="841"/>
      <c r="O373" s="841"/>
      <c r="P373" s="841"/>
      <c r="Q373" s="841"/>
      <c r="R373" s="841"/>
      <c r="S373" s="841"/>
      <c r="T373" s="841"/>
      <c r="U373" s="841"/>
      <c r="V373" s="841"/>
      <c r="W373" s="841"/>
      <c r="X373" s="841"/>
      <c r="Y373" s="841"/>
      <c r="Z373" s="841"/>
    </row>
    <row r="374" spans="1:26" ht="15.75" customHeight="1" x14ac:dyDescent="0.2">
      <c r="A374" s="840"/>
      <c r="B374" s="841"/>
      <c r="C374" s="841"/>
      <c r="D374" s="841"/>
      <c r="E374" s="841"/>
      <c r="F374" s="841"/>
      <c r="G374" s="841"/>
      <c r="H374" s="841"/>
      <c r="I374" s="841"/>
      <c r="J374" s="842"/>
      <c r="K374" s="841"/>
      <c r="L374" s="841"/>
      <c r="M374" s="841"/>
      <c r="N374" s="841"/>
      <c r="O374" s="841"/>
      <c r="P374" s="841"/>
      <c r="Q374" s="841"/>
      <c r="R374" s="841"/>
      <c r="S374" s="841"/>
      <c r="T374" s="841"/>
      <c r="U374" s="841"/>
      <c r="V374" s="841"/>
      <c r="W374" s="841"/>
      <c r="X374" s="841"/>
      <c r="Y374" s="841"/>
      <c r="Z374" s="841"/>
    </row>
    <row r="375" spans="1:26" ht="15.75" customHeight="1" x14ac:dyDescent="0.2">
      <c r="A375" s="840"/>
      <c r="B375" s="841"/>
      <c r="C375" s="841"/>
      <c r="D375" s="841"/>
      <c r="E375" s="841"/>
      <c r="F375" s="841"/>
      <c r="G375" s="841"/>
      <c r="H375" s="841"/>
      <c r="I375" s="841"/>
      <c r="J375" s="842"/>
      <c r="K375" s="841"/>
      <c r="L375" s="841"/>
      <c r="M375" s="841"/>
      <c r="N375" s="841"/>
      <c r="O375" s="841"/>
      <c r="P375" s="841"/>
      <c r="Q375" s="841"/>
      <c r="R375" s="841"/>
      <c r="S375" s="841"/>
      <c r="T375" s="841"/>
      <c r="U375" s="841"/>
      <c r="V375" s="841"/>
      <c r="W375" s="841"/>
      <c r="X375" s="841"/>
      <c r="Y375" s="841"/>
      <c r="Z375" s="841"/>
    </row>
    <row r="376" spans="1:26" ht="15.75" customHeight="1" x14ac:dyDescent="0.2">
      <c r="A376" s="840"/>
      <c r="B376" s="841"/>
      <c r="C376" s="841"/>
      <c r="D376" s="841"/>
      <c r="E376" s="841"/>
      <c r="F376" s="841"/>
      <c r="G376" s="841"/>
      <c r="H376" s="841"/>
      <c r="I376" s="841"/>
      <c r="J376" s="842"/>
      <c r="K376" s="841"/>
      <c r="L376" s="841"/>
      <c r="M376" s="841"/>
      <c r="N376" s="841"/>
      <c r="O376" s="841"/>
      <c r="P376" s="841"/>
      <c r="Q376" s="841"/>
      <c r="R376" s="841"/>
      <c r="S376" s="841"/>
      <c r="T376" s="841"/>
      <c r="U376" s="841"/>
      <c r="V376" s="841"/>
      <c r="W376" s="841"/>
      <c r="X376" s="841"/>
      <c r="Y376" s="841"/>
      <c r="Z376" s="841"/>
    </row>
    <row r="377" spans="1:26" ht="15.75" customHeight="1" x14ac:dyDescent="0.2">
      <c r="A377" s="840"/>
      <c r="B377" s="841"/>
      <c r="C377" s="841"/>
      <c r="D377" s="841"/>
      <c r="E377" s="841"/>
      <c r="F377" s="841"/>
      <c r="G377" s="841"/>
      <c r="H377" s="841"/>
      <c r="I377" s="841"/>
      <c r="J377" s="842"/>
      <c r="K377" s="841"/>
      <c r="L377" s="841"/>
      <c r="M377" s="841"/>
      <c r="N377" s="841"/>
      <c r="O377" s="841"/>
      <c r="P377" s="841"/>
      <c r="Q377" s="841"/>
      <c r="R377" s="841"/>
      <c r="S377" s="841"/>
      <c r="T377" s="841"/>
      <c r="U377" s="841"/>
      <c r="V377" s="841"/>
      <c r="W377" s="841"/>
      <c r="X377" s="841"/>
      <c r="Y377" s="841"/>
      <c r="Z377" s="841"/>
    </row>
    <row r="378" spans="1:26" ht="15.75" customHeight="1" x14ac:dyDescent="0.2">
      <c r="A378" s="840"/>
      <c r="B378" s="841"/>
      <c r="C378" s="841"/>
      <c r="D378" s="841"/>
      <c r="E378" s="841"/>
      <c r="F378" s="841"/>
      <c r="G378" s="841"/>
      <c r="H378" s="841"/>
      <c r="I378" s="841"/>
      <c r="J378" s="842"/>
      <c r="K378" s="841"/>
      <c r="L378" s="841"/>
      <c r="M378" s="841"/>
      <c r="N378" s="841"/>
      <c r="O378" s="841"/>
      <c r="P378" s="841"/>
      <c r="Q378" s="841"/>
      <c r="R378" s="841"/>
      <c r="S378" s="841"/>
      <c r="T378" s="841"/>
      <c r="U378" s="841"/>
      <c r="V378" s="841"/>
      <c r="W378" s="841"/>
      <c r="X378" s="841"/>
      <c r="Y378" s="841"/>
      <c r="Z378" s="841"/>
    </row>
    <row r="379" spans="1:26" ht="15.75" customHeight="1" x14ac:dyDescent="0.2">
      <c r="A379" s="840"/>
      <c r="B379" s="841"/>
      <c r="C379" s="841"/>
      <c r="D379" s="841"/>
      <c r="E379" s="841"/>
      <c r="F379" s="841"/>
      <c r="G379" s="841"/>
      <c r="H379" s="841"/>
      <c r="I379" s="841"/>
      <c r="J379" s="842"/>
      <c r="K379" s="841"/>
      <c r="L379" s="841"/>
      <c r="M379" s="841"/>
      <c r="N379" s="841"/>
      <c r="O379" s="841"/>
      <c r="P379" s="841"/>
      <c r="Q379" s="841"/>
      <c r="R379" s="841"/>
      <c r="S379" s="841"/>
      <c r="T379" s="841"/>
      <c r="U379" s="841"/>
      <c r="V379" s="841"/>
      <c r="W379" s="841"/>
      <c r="X379" s="841"/>
      <c r="Y379" s="841"/>
      <c r="Z379" s="841"/>
    </row>
    <row r="380" spans="1:26" ht="15.75" customHeight="1" x14ac:dyDescent="0.2">
      <c r="A380" s="840"/>
      <c r="B380" s="841"/>
      <c r="C380" s="841"/>
      <c r="D380" s="841"/>
      <c r="E380" s="841"/>
      <c r="F380" s="841"/>
      <c r="G380" s="841"/>
      <c r="H380" s="841"/>
      <c r="I380" s="841"/>
      <c r="J380" s="842"/>
      <c r="K380" s="841"/>
      <c r="L380" s="841"/>
      <c r="M380" s="841"/>
      <c r="N380" s="841"/>
      <c r="O380" s="841"/>
      <c r="P380" s="841"/>
      <c r="Q380" s="841"/>
      <c r="R380" s="841"/>
      <c r="S380" s="841"/>
      <c r="T380" s="841"/>
      <c r="U380" s="841"/>
      <c r="V380" s="841"/>
      <c r="W380" s="841"/>
      <c r="X380" s="841"/>
      <c r="Y380" s="841"/>
      <c r="Z380" s="841"/>
    </row>
    <row r="381" spans="1:26" ht="15.75" customHeight="1" x14ac:dyDescent="0.2">
      <c r="A381" s="840"/>
      <c r="B381" s="841"/>
      <c r="C381" s="841"/>
      <c r="D381" s="841"/>
      <c r="E381" s="841"/>
      <c r="F381" s="841"/>
      <c r="G381" s="841"/>
      <c r="H381" s="841"/>
      <c r="I381" s="841"/>
      <c r="J381" s="842"/>
      <c r="K381" s="841"/>
      <c r="L381" s="841"/>
      <c r="M381" s="841"/>
      <c r="N381" s="841"/>
      <c r="O381" s="841"/>
      <c r="P381" s="841"/>
      <c r="Q381" s="841"/>
      <c r="R381" s="841"/>
      <c r="S381" s="841"/>
      <c r="T381" s="841"/>
      <c r="U381" s="841"/>
      <c r="V381" s="841"/>
      <c r="W381" s="841"/>
      <c r="X381" s="841"/>
      <c r="Y381" s="841"/>
      <c r="Z381" s="841"/>
    </row>
    <row r="382" spans="1:26" ht="15.75" customHeight="1" x14ac:dyDescent="0.2">
      <c r="A382" s="840"/>
      <c r="B382" s="841"/>
      <c r="C382" s="841"/>
      <c r="D382" s="841"/>
      <c r="E382" s="841"/>
      <c r="F382" s="841"/>
      <c r="G382" s="841"/>
      <c r="H382" s="841"/>
      <c r="I382" s="841"/>
      <c r="J382" s="842"/>
      <c r="K382" s="841"/>
      <c r="L382" s="841"/>
      <c r="M382" s="841"/>
      <c r="N382" s="841"/>
      <c r="O382" s="841"/>
      <c r="P382" s="841"/>
      <c r="Q382" s="841"/>
      <c r="R382" s="841"/>
      <c r="S382" s="841"/>
      <c r="T382" s="841"/>
      <c r="U382" s="841"/>
      <c r="V382" s="841"/>
      <c r="W382" s="841"/>
      <c r="X382" s="841"/>
      <c r="Y382" s="841"/>
      <c r="Z382" s="841"/>
    </row>
    <row r="383" spans="1:26" ht="15.75" customHeight="1" x14ac:dyDescent="0.2">
      <c r="A383" s="840"/>
      <c r="B383" s="841"/>
      <c r="C383" s="841"/>
      <c r="D383" s="841"/>
      <c r="E383" s="841"/>
      <c r="F383" s="841"/>
      <c r="G383" s="841"/>
      <c r="H383" s="841"/>
      <c r="I383" s="841"/>
      <c r="J383" s="842"/>
      <c r="K383" s="841"/>
      <c r="L383" s="841"/>
      <c r="M383" s="841"/>
      <c r="N383" s="841"/>
      <c r="O383" s="841"/>
      <c r="P383" s="841"/>
      <c r="Q383" s="841"/>
      <c r="R383" s="841"/>
      <c r="S383" s="841"/>
      <c r="T383" s="841"/>
      <c r="U383" s="841"/>
      <c r="V383" s="841"/>
      <c r="W383" s="841"/>
      <c r="X383" s="841"/>
      <c r="Y383" s="841"/>
      <c r="Z383" s="841"/>
    </row>
    <row r="384" spans="1:26" ht="15.75" customHeight="1" x14ac:dyDescent="0.2">
      <c r="A384" s="840"/>
      <c r="B384" s="841"/>
      <c r="C384" s="841"/>
      <c r="D384" s="841"/>
      <c r="E384" s="841"/>
      <c r="F384" s="841"/>
      <c r="G384" s="841"/>
      <c r="H384" s="841"/>
      <c r="I384" s="841"/>
      <c r="J384" s="842"/>
      <c r="K384" s="841"/>
      <c r="L384" s="841"/>
      <c r="M384" s="841"/>
      <c r="N384" s="841"/>
      <c r="O384" s="841"/>
      <c r="P384" s="841"/>
      <c r="Q384" s="841"/>
      <c r="R384" s="841"/>
      <c r="S384" s="841"/>
      <c r="T384" s="841"/>
      <c r="U384" s="841"/>
      <c r="V384" s="841"/>
      <c r="W384" s="841"/>
      <c r="X384" s="841"/>
      <c r="Y384" s="841"/>
      <c r="Z384" s="841"/>
    </row>
    <row r="385" spans="1:26" ht="15.75" customHeight="1" x14ac:dyDescent="0.2">
      <c r="A385" s="840"/>
      <c r="B385" s="841"/>
      <c r="C385" s="841"/>
      <c r="D385" s="841"/>
      <c r="E385" s="841"/>
      <c r="F385" s="841"/>
      <c r="G385" s="841"/>
      <c r="H385" s="841"/>
      <c r="I385" s="841"/>
      <c r="J385" s="842"/>
      <c r="K385" s="841"/>
      <c r="L385" s="841"/>
      <c r="M385" s="841"/>
      <c r="N385" s="841"/>
      <c r="O385" s="841"/>
      <c r="P385" s="841"/>
      <c r="Q385" s="841"/>
      <c r="R385" s="841"/>
      <c r="S385" s="841"/>
      <c r="T385" s="841"/>
      <c r="U385" s="841"/>
      <c r="V385" s="841"/>
      <c r="W385" s="841"/>
      <c r="X385" s="841"/>
      <c r="Y385" s="841"/>
      <c r="Z385" s="841"/>
    </row>
    <row r="386" spans="1:26" ht="15.75" customHeight="1" x14ac:dyDescent="0.2">
      <c r="A386" s="840"/>
      <c r="B386" s="841"/>
      <c r="C386" s="841"/>
      <c r="D386" s="841"/>
      <c r="E386" s="841"/>
      <c r="F386" s="841"/>
      <c r="G386" s="841"/>
      <c r="H386" s="841"/>
      <c r="I386" s="841"/>
      <c r="J386" s="842"/>
      <c r="K386" s="841"/>
      <c r="L386" s="841"/>
      <c r="M386" s="841"/>
      <c r="N386" s="841"/>
      <c r="O386" s="841"/>
      <c r="P386" s="841"/>
      <c r="Q386" s="841"/>
      <c r="R386" s="841"/>
      <c r="S386" s="841"/>
      <c r="T386" s="841"/>
      <c r="U386" s="841"/>
      <c r="V386" s="841"/>
      <c r="W386" s="841"/>
      <c r="X386" s="841"/>
      <c r="Y386" s="841"/>
      <c r="Z386" s="841"/>
    </row>
    <row r="387" spans="1:26" ht="15.75" customHeight="1" x14ac:dyDescent="0.2">
      <c r="A387" s="840"/>
      <c r="B387" s="841"/>
      <c r="C387" s="841"/>
      <c r="D387" s="841"/>
      <c r="E387" s="841"/>
      <c r="F387" s="841"/>
      <c r="G387" s="841"/>
      <c r="H387" s="841"/>
      <c r="I387" s="841"/>
      <c r="J387" s="842"/>
      <c r="K387" s="841"/>
      <c r="L387" s="841"/>
      <c r="M387" s="841"/>
      <c r="N387" s="841"/>
      <c r="O387" s="841"/>
      <c r="P387" s="841"/>
      <c r="Q387" s="841"/>
      <c r="R387" s="841"/>
      <c r="S387" s="841"/>
      <c r="T387" s="841"/>
      <c r="U387" s="841"/>
      <c r="V387" s="841"/>
      <c r="W387" s="841"/>
      <c r="X387" s="841"/>
      <c r="Y387" s="841"/>
      <c r="Z387" s="841"/>
    </row>
    <row r="388" spans="1:26" ht="15.75" customHeight="1" x14ac:dyDescent="0.2">
      <c r="A388" s="840"/>
      <c r="B388" s="841"/>
      <c r="C388" s="841"/>
      <c r="D388" s="841"/>
      <c r="E388" s="841"/>
      <c r="F388" s="841"/>
      <c r="G388" s="841"/>
      <c r="H388" s="841"/>
      <c r="I388" s="841"/>
      <c r="J388" s="842"/>
      <c r="K388" s="841"/>
      <c r="L388" s="841"/>
      <c r="M388" s="841"/>
      <c r="N388" s="841"/>
      <c r="O388" s="841"/>
      <c r="P388" s="841"/>
      <c r="Q388" s="841"/>
      <c r="R388" s="841"/>
      <c r="S388" s="841"/>
      <c r="T388" s="841"/>
      <c r="U388" s="841"/>
      <c r="V388" s="841"/>
      <c r="W388" s="841"/>
      <c r="X388" s="841"/>
      <c r="Y388" s="841"/>
      <c r="Z388" s="841"/>
    </row>
    <row r="389" spans="1:26" ht="15.75" customHeight="1" x14ac:dyDescent="0.2">
      <c r="A389" s="840"/>
      <c r="B389" s="841"/>
      <c r="C389" s="841"/>
      <c r="D389" s="841"/>
      <c r="E389" s="841"/>
      <c r="F389" s="841"/>
      <c r="G389" s="841"/>
      <c r="H389" s="841"/>
      <c r="I389" s="841"/>
      <c r="J389" s="842"/>
      <c r="K389" s="841"/>
      <c r="L389" s="841"/>
      <c r="M389" s="841"/>
      <c r="N389" s="841"/>
      <c r="O389" s="841"/>
      <c r="P389" s="841"/>
      <c r="Q389" s="841"/>
      <c r="R389" s="841"/>
      <c r="S389" s="841"/>
      <c r="T389" s="841"/>
      <c r="U389" s="841"/>
      <c r="V389" s="841"/>
      <c r="W389" s="841"/>
      <c r="X389" s="841"/>
      <c r="Y389" s="841"/>
      <c r="Z389" s="841"/>
    </row>
    <row r="390" spans="1:26" ht="15.75" customHeight="1" x14ac:dyDescent="0.2">
      <c r="A390" s="840"/>
      <c r="B390" s="841"/>
      <c r="C390" s="841"/>
      <c r="D390" s="841"/>
      <c r="E390" s="841"/>
      <c r="F390" s="841"/>
      <c r="G390" s="841"/>
      <c r="H390" s="841"/>
      <c r="I390" s="841"/>
      <c r="J390" s="842"/>
      <c r="K390" s="841"/>
      <c r="L390" s="841"/>
      <c r="M390" s="841"/>
      <c r="N390" s="841"/>
      <c r="O390" s="841"/>
      <c r="P390" s="841"/>
      <c r="Q390" s="841"/>
      <c r="R390" s="841"/>
      <c r="S390" s="841"/>
      <c r="T390" s="841"/>
      <c r="U390" s="841"/>
      <c r="V390" s="841"/>
      <c r="W390" s="841"/>
      <c r="X390" s="841"/>
      <c r="Y390" s="841"/>
      <c r="Z390" s="841"/>
    </row>
    <row r="391" spans="1:26" ht="15.75" customHeight="1" x14ac:dyDescent="0.2">
      <c r="A391" s="840"/>
      <c r="B391" s="841"/>
      <c r="C391" s="841"/>
      <c r="D391" s="841"/>
      <c r="E391" s="841"/>
      <c r="F391" s="841"/>
      <c r="G391" s="841"/>
      <c r="H391" s="841"/>
      <c r="I391" s="841"/>
      <c r="J391" s="842"/>
      <c r="K391" s="841"/>
      <c r="L391" s="841"/>
      <c r="M391" s="841"/>
      <c r="N391" s="841"/>
      <c r="O391" s="841"/>
      <c r="P391" s="841"/>
      <c r="Q391" s="841"/>
      <c r="R391" s="841"/>
      <c r="S391" s="841"/>
      <c r="T391" s="841"/>
      <c r="U391" s="841"/>
      <c r="V391" s="841"/>
      <c r="W391" s="841"/>
      <c r="X391" s="841"/>
      <c r="Y391" s="841"/>
      <c r="Z391" s="841"/>
    </row>
    <row r="392" spans="1:26" ht="15.75" customHeight="1" x14ac:dyDescent="0.2">
      <c r="A392" s="840"/>
      <c r="B392" s="841"/>
      <c r="C392" s="841"/>
      <c r="D392" s="841"/>
      <c r="E392" s="841"/>
      <c r="F392" s="841"/>
      <c r="G392" s="841"/>
      <c r="H392" s="841"/>
      <c r="I392" s="841"/>
      <c r="J392" s="842"/>
      <c r="K392" s="841"/>
      <c r="L392" s="841"/>
      <c r="M392" s="841"/>
      <c r="N392" s="841"/>
      <c r="O392" s="841"/>
      <c r="P392" s="841"/>
      <c r="Q392" s="841"/>
      <c r="R392" s="841"/>
      <c r="S392" s="841"/>
      <c r="T392" s="841"/>
      <c r="U392" s="841"/>
      <c r="V392" s="841"/>
      <c r="W392" s="841"/>
      <c r="X392" s="841"/>
      <c r="Y392" s="841"/>
      <c r="Z392" s="841"/>
    </row>
    <row r="393" spans="1:26" ht="15.75" customHeight="1" x14ac:dyDescent="0.2">
      <c r="A393" s="840"/>
      <c r="B393" s="841"/>
      <c r="C393" s="841"/>
      <c r="D393" s="841"/>
      <c r="E393" s="841"/>
      <c r="F393" s="841"/>
      <c r="G393" s="841"/>
      <c r="H393" s="841"/>
      <c r="I393" s="841"/>
      <c r="J393" s="842"/>
      <c r="K393" s="841"/>
      <c r="L393" s="841"/>
      <c r="M393" s="841"/>
      <c r="N393" s="841"/>
      <c r="O393" s="841"/>
      <c r="P393" s="841"/>
      <c r="Q393" s="841"/>
      <c r="R393" s="841"/>
      <c r="S393" s="841"/>
      <c r="T393" s="841"/>
      <c r="U393" s="841"/>
      <c r="V393" s="841"/>
      <c r="W393" s="841"/>
      <c r="X393" s="841"/>
      <c r="Y393" s="841"/>
      <c r="Z393" s="841"/>
    </row>
    <row r="394" spans="1:26" ht="15.75" customHeight="1" x14ac:dyDescent="0.2">
      <c r="A394" s="840"/>
      <c r="B394" s="841"/>
      <c r="C394" s="841"/>
      <c r="D394" s="841"/>
      <c r="E394" s="841"/>
      <c r="F394" s="841"/>
      <c r="G394" s="841"/>
      <c r="H394" s="841"/>
      <c r="I394" s="841"/>
      <c r="J394" s="842"/>
      <c r="K394" s="841"/>
      <c r="L394" s="841"/>
      <c r="M394" s="841"/>
      <c r="N394" s="841"/>
      <c r="O394" s="841"/>
      <c r="P394" s="841"/>
      <c r="Q394" s="841"/>
      <c r="R394" s="841"/>
      <c r="S394" s="841"/>
      <c r="T394" s="841"/>
      <c r="U394" s="841"/>
      <c r="V394" s="841"/>
      <c r="W394" s="841"/>
      <c r="X394" s="841"/>
      <c r="Y394" s="841"/>
      <c r="Z394" s="841"/>
    </row>
    <row r="395" spans="1:26" ht="15.75" customHeight="1" x14ac:dyDescent="0.2">
      <c r="A395" s="840"/>
      <c r="B395" s="841"/>
      <c r="C395" s="841"/>
      <c r="D395" s="841"/>
      <c r="E395" s="841"/>
      <c r="F395" s="841"/>
      <c r="G395" s="841"/>
      <c r="H395" s="841"/>
      <c r="I395" s="841"/>
      <c r="J395" s="842"/>
      <c r="K395" s="841"/>
      <c r="L395" s="841"/>
      <c r="M395" s="841"/>
      <c r="N395" s="841"/>
      <c r="O395" s="841"/>
      <c r="P395" s="841"/>
      <c r="Q395" s="841"/>
      <c r="R395" s="841"/>
      <c r="S395" s="841"/>
      <c r="T395" s="841"/>
      <c r="U395" s="841"/>
      <c r="V395" s="841"/>
      <c r="W395" s="841"/>
      <c r="X395" s="841"/>
      <c r="Y395" s="841"/>
      <c r="Z395" s="841"/>
    </row>
    <row r="396" spans="1:26" ht="15.75" customHeight="1" x14ac:dyDescent="0.2">
      <c r="A396" s="840"/>
      <c r="B396" s="841"/>
      <c r="C396" s="841"/>
      <c r="D396" s="841"/>
      <c r="E396" s="841"/>
      <c r="F396" s="841"/>
      <c r="G396" s="841"/>
      <c r="H396" s="841"/>
      <c r="I396" s="841"/>
      <c r="J396" s="842"/>
      <c r="K396" s="841"/>
      <c r="L396" s="841"/>
      <c r="M396" s="841"/>
      <c r="N396" s="841"/>
      <c r="O396" s="841"/>
      <c r="P396" s="841"/>
      <c r="Q396" s="841"/>
      <c r="R396" s="841"/>
      <c r="S396" s="841"/>
      <c r="T396" s="841"/>
      <c r="U396" s="841"/>
      <c r="V396" s="841"/>
      <c r="W396" s="841"/>
      <c r="X396" s="841"/>
      <c r="Y396" s="841"/>
      <c r="Z396" s="841"/>
    </row>
    <row r="397" spans="1:26" ht="15.75" customHeight="1" x14ac:dyDescent="0.2">
      <c r="A397" s="840"/>
      <c r="B397" s="841"/>
      <c r="C397" s="841"/>
      <c r="D397" s="841"/>
      <c r="E397" s="841"/>
      <c r="F397" s="841"/>
      <c r="G397" s="841"/>
      <c r="H397" s="841"/>
      <c r="I397" s="841"/>
      <c r="J397" s="842"/>
      <c r="K397" s="841"/>
      <c r="L397" s="841"/>
      <c r="M397" s="841"/>
      <c r="N397" s="841"/>
      <c r="O397" s="841"/>
      <c r="P397" s="841"/>
      <c r="Q397" s="841"/>
      <c r="R397" s="841"/>
      <c r="S397" s="841"/>
      <c r="T397" s="841"/>
      <c r="U397" s="841"/>
      <c r="V397" s="841"/>
      <c r="W397" s="841"/>
      <c r="X397" s="841"/>
      <c r="Y397" s="841"/>
      <c r="Z397" s="841"/>
    </row>
    <row r="398" spans="1:26" ht="15.75" customHeight="1" x14ac:dyDescent="0.2">
      <c r="A398" s="840"/>
      <c r="B398" s="841"/>
      <c r="C398" s="841"/>
      <c r="D398" s="841"/>
      <c r="E398" s="841"/>
      <c r="F398" s="841"/>
      <c r="G398" s="841"/>
      <c r="H398" s="841"/>
      <c r="I398" s="841"/>
      <c r="J398" s="842"/>
      <c r="K398" s="841"/>
      <c r="L398" s="841"/>
      <c r="M398" s="841"/>
      <c r="N398" s="841"/>
      <c r="O398" s="841"/>
      <c r="P398" s="841"/>
      <c r="Q398" s="841"/>
      <c r="R398" s="841"/>
      <c r="S398" s="841"/>
      <c r="T398" s="841"/>
      <c r="U398" s="841"/>
      <c r="V398" s="841"/>
      <c r="W398" s="841"/>
      <c r="X398" s="841"/>
      <c r="Y398" s="841"/>
      <c r="Z398" s="841"/>
    </row>
    <row r="399" spans="1:26" ht="15.75" customHeight="1" x14ac:dyDescent="0.2">
      <c r="A399" s="840"/>
      <c r="B399" s="841"/>
      <c r="C399" s="841"/>
      <c r="D399" s="841"/>
      <c r="E399" s="841"/>
      <c r="F399" s="841"/>
      <c r="G399" s="841"/>
      <c r="H399" s="841"/>
      <c r="I399" s="841"/>
      <c r="J399" s="842"/>
      <c r="K399" s="841"/>
      <c r="L399" s="841"/>
      <c r="M399" s="841"/>
      <c r="N399" s="841"/>
      <c r="O399" s="841"/>
      <c r="P399" s="841"/>
      <c r="Q399" s="841"/>
      <c r="R399" s="841"/>
      <c r="S399" s="841"/>
      <c r="T399" s="841"/>
      <c r="U399" s="841"/>
      <c r="V399" s="841"/>
      <c r="W399" s="841"/>
      <c r="X399" s="841"/>
      <c r="Y399" s="841"/>
      <c r="Z399" s="841"/>
    </row>
    <row r="400" spans="1:26" ht="15.75" customHeight="1" x14ac:dyDescent="0.2">
      <c r="A400" s="840"/>
      <c r="B400" s="841"/>
      <c r="C400" s="841"/>
      <c r="D400" s="841"/>
      <c r="E400" s="841"/>
      <c r="F400" s="841"/>
      <c r="G400" s="841"/>
      <c r="H400" s="841"/>
      <c r="I400" s="841"/>
      <c r="J400" s="842"/>
      <c r="K400" s="841"/>
      <c r="L400" s="841"/>
      <c r="M400" s="841"/>
      <c r="N400" s="841"/>
      <c r="O400" s="841"/>
      <c r="P400" s="841"/>
      <c r="Q400" s="841"/>
      <c r="R400" s="841"/>
      <c r="S400" s="841"/>
      <c r="T400" s="841"/>
      <c r="U400" s="841"/>
      <c r="V400" s="841"/>
      <c r="W400" s="841"/>
      <c r="X400" s="841"/>
      <c r="Y400" s="841"/>
      <c r="Z400" s="841"/>
    </row>
    <row r="401" spans="1:26" ht="15.75" customHeight="1" x14ac:dyDescent="0.2">
      <c r="A401" s="840"/>
      <c r="B401" s="841"/>
      <c r="C401" s="841"/>
      <c r="D401" s="841"/>
      <c r="E401" s="841"/>
      <c r="F401" s="841"/>
      <c r="G401" s="841"/>
      <c r="H401" s="841"/>
      <c r="I401" s="841"/>
      <c r="J401" s="842"/>
      <c r="K401" s="841"/>
      <c r="L401" s="841"/>
      <c r="M401" s="841"/>
      <c r="N401" s="841"/>
      <c r="O401" s="841"/>
      <c r="P401" s="841"/>
      <c r="Q401" s="841"/>
      <c r="R401" s="841"/>
      <c r="S401" s="841"/>
      <c r="T401" s="841"/>
      <c r="U401" s="841"/>
      <c r="V401" s="841"/>
      <c r="W401" s="841"/>
      <c r="X401" s="841"/>
      <c r="Y401" s="841"/>
      <c r="Z401" s="841"/>
    </row>
    <row r="402" spans="1:26" ht="15.75" customHeight="1" x14ac:dyDescent="0.2">
      <c r="A402" s="840"/>
      <c r="B402" s="841"/>
      <c r="C402" s="841"/>
      <c r="D402" s="841"/>
      <c r="E402" s="841"/>
      <c r="F402" s="841"/>
      <c r="G402" s="841"/>
      <c r="H402" s="841"/>
      <c r="I402" s="841"/>
      <c r="J402" s="842"/>
      <c r="K402" s="841"/>
      <c r="L402" s="841"/>
      <c r="M402" s="841"/>
      <c r="N402" s="841"/>
      <c r="O402" s="841"/>
      <c r="P402" s="841"/>
      <c r="Q402" s="841"/>
      <c r="R402" s="841"/>
      <c r="S402" s="841"/>
      <c r="T402" s="841"/>
      <c r="U402" s="841"/>
      <c r="V402" s="841"/>
      <c r="W402" s="841"/>
      <c r="X402" s="841"/>
      <c r="Y402" s="841"/>
      <c r="Z402" s="841"/>
    </row>
    <row r="403" spans="1:26" ht="15.75" customHeight="1" x14ac:dyDescent="0.2">
      <c r="A403" s="840"/>
      <c r="B403" s="841"/>
      <c r="C403" s="841"/>
      <c r="D403" s="841"/>
      <c r="E403" s="841"/>
      <c r="F403" s="841"/>
      <c r="G403" s="841"/>
      <c r="H403" s="841"/>
      <c r="I403" s="841"/>
      <c r="J403" s="842"/>
      <c r="K403" s="841"/>
      <c r="L403" s="841"/>
      <c r="M403" s="841"/>
      <c r="N403" s="841"/>
      <c r="O403" s="841"/>
      <c r="P403" s="841"/>
      <c r="Q403" s="841"/>
      <c r="R403" s="841"/>
      <c r="S403" s="841"/>
      <c r="T403" s="841"/>
      <c r="U403" s="841"/>
      <c r="V403" s="841"/>
      <c r="W403" s="841"/>
      <c r="X403" s="841"/>
      <c r="Y403" s="841"/>
      <c r="Z403" s="841"/>
    </row>
    <row r="404" spans="1:26" ht="15.75" customHeight="1" x14ac:dyDescent="0.2">
      <c r="A404" s="840"/>
      <c r="B404" s="841"/>
      <c r="C404" s="841"/>
      <c r="D404" s="841"/>
      <c r="E404" s="841"/>
      <c r="F404" s="841"/>
      <c r="G404" s="841"/>
      <c r="H404" s="841"/>
      <c r="I404" s="841"/>
      <c r="J404" s="842"/>
      <c r="K404" s="841"/>
      <c r="L404" s="841"/>
      <c r="M404" s="841"/>
      <c r="N404" s="841"/>
      <c r="O404" s="841"/>
      <c r="P404" s="841"/>
      <c r="Q404" s="841"/>
      <c r="R404" s="841"/>
      <c r="S404" s="841"/>
      <c r="T404" s="841"/>
      <c r="U404" s="841"/>
      <c r="V404" s="841"/>
      <c r="W404" s="841"/>
      <c r="X404" s="841"/>
      <c r="Y404" s="841"/>
      <c r="Z404" s="841"/>
    </row>
    <row r="405" spans="1:26" ht="15.75" customHeight="1" x14ac:dyDescent="0.2">
      <c r="A405" s="840"/>
      <c r="B405" s="841"/>
      <c r="C405" s="841"/>
      <c r="D405" s="841"/>
      <c r="E405" s="841"/>
      <c r="F405" s="841"/>
      <c r="G405" s="841"/>
      <c r="H405" s="841"/>
      <c r="I405" s="841"/>
      <c r="J405" s="842"/>
      <c r="K405" s="841"/>
      <c r="L405" s="841"/>
      <c r="M405" s="841"/>
      <c r="N405" s="841"/>
      <c r="O405" s="841"/>
      <c r="P405" s="841"/>
      <c r="Q405" s="841"/>
      <c r="R405" s="841"/>
      <c r="S405" s="841"/>
      <c r="T405" s="841"/>
      <c r="U405" s="841"/>
      <c r="V405" s="841"/>
      <c r="W405" s="841"/>
      <c r="X405" s="841"/>
      <c r="Y405" s="841"/>
      <c r="Z405" s="841"/>
    </row>
    <row r="406" spans="1:26" ht="15.75" customHeight="1" x14ac:dyDescent="0.2">
      <c r="A406" s="840"/>
      <c r="B406" s="841"/>
      <c r="C406" s="841"/>
      <c r="D406" s="841"/>
      <c r="E406" s="841"/>
      <c r="F406" s="841"/>
      <c r="G406" s="841"/>
      <c r="H406" s="841"/>
      <c r="I406" s="841"/>
      <c r="J406" s="842"/>
      <c r="K406" s="841"/>
      <c r="L406" s="841"/>
      <c r="M406" s="841"/>
      <c r="N406" s="841"/>
      <c r="O406" s="841"/>
      <c r="P406" s="841"/>
      <c r="Q406" s="841"/>
      <c r="R406" s="841"/>
      <c r="S406" s="841"/>
      <c r="T406" s="841"/>
      <c r="U406" s="841"/>
      <c r="V406" s="841"/>
      <c r="W406" s="841"/>
      <c r="X406" s="841"/>
      <c r="Y406" s="841"/>
      <c r="Z406" s="841"/>
    </row>
    <row r="407" spans="1:26" ht="15.75" customHeight="1" x14ac:dyDescent="0.2">
      <c r="A407" s="840"/>
      <c r="B407" s="841"/>
      <c r="C407" s="841"/>
      <c r="D407" s="841"/>
      <c r="E407" s="841"/>
      <c r="F407" s="841"/>
      <c r="G407" s="841"/>
      <c r="H407" s="841"/>
      <c r="I407" s="841"/>
      <c r="J407" s="842"/>
      <c r="K407" s="841"/>
      <c r="L407" s="841"/>
      <c r="M407" s="841"/>
      <c r="N407" s="841"/>
      <c r="O407" s="841"/>
      <c r="P407" s="841"/>
      <c r="Q407" s="841"/>
      <c r="R407" s="841"/>
      <c r="S407" s="841"/>
      <c r="T407" s="841"/>
      <c r="U407" s="841"/>
      <c r="V407" s="841"/>
      <c r="W407" s="841"/>
      <c r="X407" s="841"/>
      <c r="Y407" s="841"/>
      <c r="Z407" s="841"/>
    </row>
    <row r="408" spans="1:26" ht="15.75" customHeight="1" x14ac:dyDescent="0.2">
      <c r="A408" s="840"/>
      <c r="B408" s="841"/>
      <c r="C408" s="841"/>
      <c r="D408" s="841"/>
      <c r="E408" s="841"/>
      <c r="F408" s="841"/>
      <c r="G408" s="841"/>
      <c r="H408" s="841"/>
      <c r="I408" s="841"/>
      <c r="J408" s="842"/>
      <c r="K408" s="841"/>
      <c r="L408" s="841"/>
      <c r="M408" s="841"/>
      <c r="N408" s="841"/>
      <c r="O408" s="841"/>
      <c r="P408" s="841"/>
      <c r="Q408" s="841"/>
      <c r="R408" s="841"/>
      <c r="S408" s="841"/>
      <c r="T408" s="841"/>
      <c r="U408" s="841"/>
      <c r="V408" s="841"/>
      <c r="W408" s="841"/>
      <c r="X408" s="841"/>
      <c r="Y408" s="841"/>
      <c r="Z408" s="841"/>
    </row>
    <row r="409" spans="1:26" ht="15.75" customHeight="1" x14ac:dyDescent="0.2">
      <c r="A409" s="840"/>
      <c r="B409" s="841"/>
      <c r="C409" s="841"/>
      <c r="D409" s="841"/>
      <c r="E409" s="841"/>
      <c r="F409" s="841"/>
      <c r="G409" s="841"/>
      <c r="H409" s="841"/>
      <c r="I409" s="841"/>
      <c r="J409" s="842"/>
      <c r="K409" s="841"/>
      <c r="L409" s="841"/>
      <c r="M409" s="841"/>
      <c r="N409" s="841"/>
      <c r="O409" s="841"/>
      <c r="P409" s="841"/>
      <c r="Q409" s="841"/>
      <c r="R409" s="841"/>
      <c r="S409" s="841"/>
      <c r="T409" s="841"/>
      <c r="U409" s="841"/>
      <c r="V409" s="841"/>
      <c r="W409" s="841"/>
      <c r="X409" s="841"/>
      <c r="Y409" s="841"/>
      <c r="Z409" s="841"/>
    </row>
    <row r="410" spans="1:26" ht="15.75" customHeight="1" x14ac:dyDescent="0.2">
      <c r="A410" s="840"/>
      <c r="B410" s="841"/>
      <c r="C410" s="841"/>
      <c r="D410" s="841"/>
      <c r="E410" s="841"/>
      <c r="F410" s="841"/>
      <c r="G410" s="841"/>
      <c r="H410" s="841"/>
      <c r="I410" s="841"/>
      <c r="J410" s="842"/>
      <c r="K410" s="841"/>
      <c r="L410" s="841"/>
      <c r="M410" s="841"/>
      <c r="N410" s="841"/>
      <c r="O410" s="841"/>
      <c r="P410" s="841"/>
      <c r="Q410" s="841"/>
      <c r="R410" s="841"/>
      <c r="S410" s="841"/>
      <c r="T410" s="841"/>
      <c r="U410" s="841"/>
      <c r="V410" s="841"/>
      <c r="W410" s="841"/>
      <c r="X410" s="841"/>
      <c r="Y410" s="841"/>
      <c r="Z410" s="841"/>
    </row>
    <row r="411" spans="1:26" ht="15.75" customHeight="1" x14ac:dyDescent="0.2">
      <c r="A411" s="840"/>
      <c r="B411" s="841"/>
      <c r="C411" s="841"/>
      <c r="D411" s="841"/>
      <c r="E411" s="841"/>
      <c r="F411" s="841"/>
      <c r="G411" s="841"/>
      <c r="H411" s="841"/>
      <c r="I411" s="841"/>
      <c r="J411" s="842"/>
      <c r="K411" s="841"/>
      <c r="L411" s="841"/>
      <c r="M411" s="841"/>
      <c r="N411" s="841"/>
      <c r="O411" s="841"/>
      <c r="P411" s="841"/>
      <c r="Q411" s="841"/>
      <c r="R411" s="841"/>
      <c r="S411" s="841"/>
      <c r="T411" s="841"/>
      <c r="U411" s="841"/>
      <c r="V411" s="841"/>
      <c r="W411" s="841"/>
      <c r="X411" s="841"/>
      <c r="Y411" s="841"/>
      <c r="Z411" s="841"/>
    </row>
    <row r="412" spans="1:26" ht="15.75" customHeight="1" x14ac:dyDescent="0.2">
      <c r="A412" s="840"/>
      <c r="B412" s="841"/>
      <c r="C412" s="841"/>
      <c r="D412" s="841"/>
      <c r="E412" s="841"/>
      <c r="F412" s="841"/>
      <c r="G412" s="841"/>
      <c r="H412" s="841"/>
      <c r="I412" s="841"/>
      <c r="J412" s="842"/>
      <c r="K412" s="841"/>
      <c r="L412" s="841"/>
      <c r="M412" s="841"/>
      <c r="N412" s="841"/>
      <c r="O412" s="841"/>
      <c r="P412" s="841"/>
      <c r="Q412" s="841"/>
      <c r="R412" s="841"/>
      <c r="S412" s="841"/>
      <c r="T412" s="841"/>
      <c r="U412" s="841"/>
      <c r="V412" s="841"/>
      <c r="W412" s="841"/>
      <c r="X412" s="841"/>
      <c r="Y412" s="841"/>
      <c r="Z412" s="841"/>
    </row>
    <row r="413" spans="1:26" ht="15.75" customHeight="1" x14ac:dyDescent="0.2">
      <c r="A413" s="840"/>
      <c r="B413" s="841"/>
      <c r="C413" s="841"/>
      <c r="D413" s="841"/>
      <c r="E413" s="841"/>
      <c r="F413" s="841"/>
      <c r="G413" s="841"/>
      <c r="H413" s="841"/>
      <c r="I413" s="841"/>
      <c r="J413" s="842"/>
      <c r="K413" s="841"/>
      <c r="L413" s="841"/>
      <c r="M413" s="841"/>
      <c r="N413" s="841"/>
      <c r="O413" s="841"/>
      <c r="P413" s="841"/>
      <c r="Q413" s="841"/>
      <c r="R413" s="841"/>
      <c r="S413" s="841"/>
      <c r="T413" s="841"/>
      <c r="U413" s="841"/>
      <c r="V413" s="841"/>
      <c r="W413" s="841"/>
      <c r="X413" s="841"/>
      <c r="Y413" s="841"/>
      <c r="Z413" s="841"/>
    </row>
    <row r="414" spans="1:26" ht="15.75" customHeight="1" x14ac:dyDescent="0.2">
      <c r="A414" s="840"/>
      <c r="B414" s="841"/>
      <c r="C414" s="841"/>
      <c r="D414" s="841"/>
      <c r="E414" s="841"/>
      <c r="F414" s="841"/>
      <c r="G414" s="841"/>
      <c r="H414" s="841"/>
      <c r="I414" s="841"/>
      <c r="J414" s="842"/>
      <c r="K414" s="841"/>
      <c r="L414" s="841"/>
      <c r="M414" s="841"/>
      <c r="N414" s="841"/>
      <c r="O414" s="841"/>
      <c r="P414" s="841"/>
      <c r="Q414" s="841"/>
      <c r="R414" s="841"/>
      <c r="S414" s="841"/>
      <c r="T414" s="841"/>
      <c r="U414" s="841"/>
      <c r="V414" s="841"/>
      <c r="W414" s="841"/>
      <c r="X414" s="841"/>
      <c r="Y414" s="841"/>
      <c r="Z414" s="841"/>
    </row>
    <row r="415" spans="1:26" ht="15.75" customHeight="1" x14ac:dyDescent="0.2">
      <c r="A415" s="840"/>
      <c r="B415" s="841"/>
      <c r="C415" s="841"/>
      <c r="D415" s="841"/>
      <c r="E415" s="841"/>
      <c r="F415" s="841"/>
      <c r="G415" s="841"/>
      <c r="H415" s="841"/>
      <c r="I415" s="841"/>
      <c r="J415" s="842"/>
      <c r="K415" s="841"/>
      <c r="L415" s="841"/>
      <c r="M415" s="841"/>
      <c r="N415" s="841"/>
      <c r="O415" s="841"/>
      <c r="P415" s="841"/>
      <c r="Q415" s="841"/>
      <c r="R415" s="841"/>
      <c r="S415" s="841"/>
      <c r="T415" s="841"/>
      <c r="U415" s="841"/>
      <c r="V415" s="841"/>
      <c r="W415" s="841"/>
      <c r="X415" s="841"/>
      <c r="Y415" s="841"/>
      <c r="Z415" s="841"/>
    </row>
    <row r="416" spans="1:26" ht="15.75" customHeight="1" x14ac:dyDescent="0.2">
      <c r="A416" s="840"/>
      <c r="B416" s="841"/>
      <c r="C416" s="841"/>
      <c r="D416" s="841"/>
      <c r="E416" s="841"/>
      <c r="F416" s="841"/>
      <c r="G416" s="841"/>
      <c r="H416" s="841"/>
      <c r="I416" s="841"/>
      <c r="J416" s="842"/>
      <c r="K416" s="841"/>
      <c r="L416" s="841"/>
      <c r="M416" s="841"/>
      <c r="N416" s="841"/>
      <c r="O416" s="841"/>
      <c r="P416" s="841"/>
      <c r="Q416" s="841"/>
      <c r="R416" s="841"/>
      <c r="S416" s="841"/>
      <c r="T416" s="841"/>
      <c r="U416" s="841"/>
      <c r="V416" s="841"/>
      <c r="W416" s="841"/>
      <c r="X416" s="841"/>
      <c r="Y416" s="841"/>
      <c r="Z416" s="841"/>
    </row>
    <row r="417" spans="1:26" ht="15.75" customHeight="1" x14ac:dyDescent="0.2">
      <c r="A417" s="840"/>
      <c r="B417" s="841"/>
      <c r="C417" s="841"/>
      <c r="D417" s="841"/>
      <c r="E417" s="841"/>
      <c r="F417" s="841"/>
      <c r="G417" s="841"/>
      <c r="H417" s="841"/>
      <c r="I417" s="841"/>
      <c r="J417" s="842"/>
      <c r="K417" s="841"/>
      <c r="L417" s="841"/>
      <c r="M417" s="841"/>
      <c r="N417" s="841"/>
      <c r="O417" s="841"/>
      <c r="P417" s="841"/>
      <c r="Q417" s="841"/>
      <c r="R417" s="841"/>
      <c r="S417" s="841"/>
      <c r="T417" s="841"/>
      <c r="U417" s="841"/>
      <c r="V417" s="841"/>
      <c r="W417" s="841"/>
      <c r="X417" s="841"/>
      <c r="Y417" s="841"/>
      <c r="Z417" s="841"/>
    </row>
    <row r="418" spans="1:26" ht="15.75" customHeight="1" x14ac:dyDescent="0.2">
      <c r="A418" s="840"/>
      <c r="B418" s="841"/>
      <c r="C418" s="841"/>
      <c r="D418" s="841"/>
      <c r="E418" s="841"/>
      <c r="F418" s="841"/>
      <c r="G418" s="841"/>
      <c r="H418" s="841"/>
      <c r="I418" s="841"/>
      <c r="J418" s="842"/>
      <c r="K418" s="841"/>
      <c r="L418" s="841"/>
      <c r="M418" s="841"/>
      <c r="N418" s="841"/>
      <c r="O418" s="841"/>
      <c r="P418" s="841"/>
      <c r="Q418" s="841"/>
      <c r="R418" s="841"/>
      <c r="S418" s="841"/>
      <c r="T418" s="841"/>
      <c r="U418" s="841"/>
      <c r="V418" s="841"/>
      <c r="W418" s="841"/>
      <c r="X418" s="841"/>
      <c r="Y418" s="841"/>
      <c r="Z418" s="841"/>
    </row>
    <row r="419" spans="1:26" ht="15.75" customHeight="1" x14ac:dyDescent="0.2">
      <c r="A419" s="840"/>
      <c r="B419" s="841"/>
      <c r="C419" s="841"/>
      <c r="D419" s="841"/>
      <c r="E419" s="841"/>
      <c r="F419" s="841"/>
      <c r="G419" s="841"/>
      <c r="H419" s="841"/>
      <c r="I419" s="841"/>
      <c r="J419" s="842"/>
      <c r="K419" s="841"/>
      <c r="L419" s="841"/>
      <c r="M419" s="841"/>
      <c r="N419" s="841"/>
      <c r="O419" s="841"/>
      <c r="P419" s="841"/>
      <c r="Q419" s="841"/>
      <c r="R419" s="841"/>
      <c r="S419" s="841"/>
      <c r="T419" s="841"/>
      <c r="U419" s="841"/>
      <c r="V419" s="841"/>
      <c r="W419" s="841"/>
      <c r="X419" s="841"/>
      <c r="Y419" s="841"/>
      <c r="Z419" s="841"/>
    </row>
    <row r="420" spans="1:26" ht="15.75" customHeight="1" x14ac:dyDescent="0.2">
      <c r="A420" s="840"/>
      <c r="B420" s="841"/>
      <c r="C420" s="841"/>
      <c r="D420" s="841"/>
      <c r="E420" s="841"/>
      <c r="F420" s="841"/>
      <c r="G420" s="841"/>
      <c r="H420" s="841"/>
      <c r="I420" s="841"/>
      <c r="J420" s="842"/>
      <c r="K420" s="841"/>
      <c r="L420" s="841"/>
      <c r="M420" s="841"/>
      <c r="N420" s="841"/>
      <c r="O420" s="841"/>
      <c r="P420" s="841"/>
      <c r="Q420" s="841"/>
      <c r="R420" s="841"/>
      <c r="S420" s="841"/>
      <c r="T420" s="841"/>
      <c r="U420" s="841"/>
      <c r="V420" s="841"/>
      <c r="W420" s="841"/>
      <c r="X420" s="841"/>
      <c r="Y420" s="841"/>
      <c r="Z420" s="841"/>
    </row>
    <row r="421" spans="1:26" ht="15.75" customHeight="1" x14ac:dyDescent="0.2">
      <c r="A421" s="840"/>
      <c r="B421" s="841"/>
      <c r="C421" s="841"/>
      <c r="D421" s="841"/>
      <c r="E421" s="841"/>
      <c r="F421" s="841"/>
      <c r="G421" s="841"/>
      <c r="H421" s="841"/>
      <c r="I421" s="841"/>
      <c r="J421" s="842"/>
      <c r="K421" s="841"/>
      <c r="L421" s="841"/>
      <c r="M421" s="841"/>
      <c r="N421" s="841"/>
      <c r="O421" s="841"/>
      <c r="P421" s="841"/>
      <c r="Q421" s="841"/>
      <c r="R421" s="841"/>
      <c r="S421" s="841"/>
      <c r="T421" s="841"/>
      <c r="U421" s="841"/>
      <c r="V421" s="841"/>
      <c r="W421" s="841"/>
      <c r="X421" s="841"/>
      <c r="Y421" s="841"/>
      <c r="Z421" s="841"/>
    </row>
    <row r="422" spans="1:26" ht="15.75" customHeight="1" x14ac:dyDescent="0.2">
      <c r="A422" s="840"/>
      <c r="B422" s="841"/>
      <c r="C422" s="841"/>
      <c r="D422" s="841"/>
      <c r="E422" s="841"/>
      <c r="F422" s="841"/>
      <c r="G422" s="841"/>
      <c r="H422" s="841"/>
      <c r="I422" s="841"/>
      <c r="J422" s="842"/>
      <c r="K422" s="841"/>
      <c r="L422" s="841"/>
      <c r="M422" s="841"/>
      <c r="N422" s="841"/>
      <c r="O422" s="841"/>
      <c r="P422" s="841"/>
      <c r="Q422" s="841"/>
      <c r="R422" s="841"/>
      <c r="S422" s="841"/>
      <c r="T422" s="841"/>
      <c r="U422" s="841"/>
      <c r="V422" s="841"/>
      <c r="W422" s="841"/>
      <c r="X422" s="841"/>
      <c r="Y422" s="841"/>
      <c r="Z422" s="841"/>
    </row>
    <row r="423" spans="1:26" ht="15.75" customHeight="1" x14ac:dyDescent="0.2">
      <c r="A423" s="840"/>
      <c r="B423" s="841"/>
      <c r="C423" s="841"/>
      <c r="D423" s="841"/>
      <c r="E423" s="841"/>
      <c r="F423" s="841"/>
      <c r="G423" s="841"/>
      <c r="H423" s="841"/>
      <c r="I423" s="841"/>
      <c r="J423" s="842"/>
      <c r="K423" s="841"/>
      <c r="L423" s="841"/>
      <c r="M423" s="841"/>
      <c r="N423" s="841"/>
      <c r="O423" s="841"/>
      <c r="P423" s="841"/>
      <c r="Q423" s="841"/>
      <c r="R423" s="841"/>
      <c r="S423" s="841"/>
      <c r="T423" s="841"/>
      <c r="U423" s="841"/>
      <c r="V423" s="841"/>
      <c r="W423" s="841"/>
      <c r="X423" s="841"/>
      <c r="Y423" s="841"/>
      <c r="Z423" s="841"/>
    </row>
    <row r="424" spans="1:26" ht="15.75" customHeight="1" x14ac:dyDescent="0.2">
      <c r="A424" s="840"/>
      <c r="B424" s="841"/>
      <c r="C424" s="841"/>
      <c r="D424" s="841"/>
      <c r="E424" s="841"/>
      <c r="F424" s="841"/>
      <c r="G424" s="841"/>
      <c r="H424" s="841"/>
      <c r="I424" s="841"/>
      <c r="J424" s="842"/>
      <c r="K424" s="841"/>
      <c r="L424" s="841"/>
      <c r="M424" s="841"/>
      <c r="N424" s="841"/>
      <c r="O424" s="841"/>
      <c r="P424" s="841"/>
      <c r="Q424" s="841"/>
      <c r="R424" s="841"/>
      <c r="S424" s="841"/>
      <c r="T424" s="841"/>
      <c r="U424" s="841"/>
      <c r="V424" s="841"/>
      <c r="W424" s="841"/>
      <c r="X424" s="841"/>
      <c r="Y424" s="841"/>
      <c r="Z424" s="841"/>
    </row>
    <row r="425" spans="1:26" ht="15.75" customHeight="1" x14ac:dyDescent="0.2">
      <c r="A425" s="840"/>
      <c r="B425" s="841"/>
      <c r="C425" s="841"/>
      <c r="D425" s="841"/>
      <c r="E425" s="841"/>
      <c r="F425" s="841"/>
      <c r="G425" s="841"/>
      <c r="H425" s="841"/>
      <c r="I425" s="841"/>
      <c r="J425" s="842"/>
      <c r="K425" s="841"/>
      <c r="L425" s="841"/>
      <c r="M425" s="841"/>
      <c r="N425" s="841"/>
      <c r="O425" s="841"/>
      <c r="P425" s="841"/>
      <c r="Q425" s="841"/>
      <c r="R425" s="841"/>
      <c r="S425" s="841"/>
      <c r="T425" s="841"/>
      <c r="U425" s="841"/>
      <c r="V425" s="841"/>
      <c r="W425" s="841"/>
      <c r="X425" s="841"/>
      <c r="Y425" s="841"/>
      <c r="Z425" s="841"/>
    </row>
    <row r="426" spans="1:26" ht="15.75" customHeight="1" x14ac:dyDescent="0.2">
      <c r="A426" s="840"/>
      <c r="B426" s="841"/>
      <c r="C426" s="841"/>
      <c r="D426" s="841"/>
      <c r="E426" s="841"/>
      <c r="F426" s="841"/>
      <c r="G426" s="841"/>
      <c r="H426" s="841"/>
      <c r="I426" s="841"/>
      <c r="J426" s="842"/>
      <c r="K426" s="841"/>
      <c r="L426" s="841"/>
      <c r="M426" s="841"/>
      <c r="N426" s="841"/>
      <c r="O426" s="841"/>
      <c r="P426" s="841"/>
      <c r="Q426" s="841"/>
      <c r="R426" s="841"/>
      <c r="S426" s="841"/>
      <c r="T426" s="841"/>
      <c r="U426" s="841"/>
      <c r="V426" s="841"/>
      <c r="W426" s="841"/>
      <c r="X426" s="841"/>
      <c r="Y426" s="841"/>
      <c r="Z426" s="841"/>
    </row>
    <row r="427" spans="1:26" ht="15.75" customHeight="1" x14ac:dyDescent="0.2">
      <c r="A427" s="840"/>
      <c r="B427" s="841"/>
      <c r="C427" s="841"/>
      <c r="D427" s="841"/>
      <c r="E427" s="841"/>
      <c r="F427" s="841"/>
      <c r="G427" s="841"/>
      <c r="H427" s="841"/>
      <c r="I427" s="841"/>
      <c r="J427" s="842"/>
      <c r="K427" s="841"/>
      <c r="L427" s="841"/>
      <c r="M427" s="841"/>
      <c r="N427" s="841"/>
      <c r="O427" s="841"/>
      <c r="P427" s="841"/>
      <c r="Q427" s="841"/>
      <c r="R427" s="841"/>
      <c r="S427" s="841"/>
      <c r="T427" s="841"/>
      <c r="U427" s="841"/>
      <c r="V427" s="841"/>
      <c r="W427" s="841"/>
      <c r="X427" s="841"/>
      <c r="Y427" s="841"/>
      <c r="Z427" s="841"/>
    </row>
    <row r="428" spans="1:26" ht="15.75" customHeight="1" x14ac:dyDescent="0.2">
      <c r="A428" s="840"/>
      <c r="B428" s="841"/>
      <c r="C428" s="841"/>
      <c r="D428" s="841"/>
      <c r="E428" s="841"/>
      <c r="F428" s="841"/>
      <c r="G428" s="841"/>
      <c r="H428" s="841"/>
      <c r="I428" s="841"/>
      <c r="J428" s="842"/>
      <c r="K428" s="841"/>
      <c r="L428" s="841"/>
      <c r="M428" s="841"/>
      <c r="N428" s="841"/>
      <c r="O428" s="841"/>
      <c r="P428" s="841"/>
      <c r="Q428" s="841"/>
      <c r="R428" s="841"/>
      <c r="S428" s="841"/>
      <c r="T428" s="841"/>
      <c r="U428" s="841"/>
      <c r="V428" s="841"/>
      <c r="W428" s="841"/>
      <c r="X428" s="841"/>
      <c r="Y428" s="841"/>
      <c r="Z428" s="841"/>
    </row>
    <row r="429" spans="1:26" ht="15.75" customHeight="1" x14ac:dyDescent="0.2">
      <c r="A429" s="840"/>
      <c r="B429" s="841"/>
      <c r="C429" s="841"/>
      <c r="D429" s="841"/>
      <c r="E429" s="841"/>
      <c r="F429" s="841"/>
      <c r="G429" s="841"/>
      <c r="H429" s="841"/>
      <c r="I429" s="841"/>
      <c r="J429" s="842"/>
      <c r="K429" s="841"/>
      <c r="L429" s="841"/>
      <c r="M429" s="841"/>
      <c r="N429" s="841"/>
      <c r="O429" s="841"/>
      <c r="P429" s="841"/>
      <c r="Q429" s="841"/>
      <c r="R429" s="841"/>
      <c r="S429" s="841"/>
      <c r="T429" s="841"/>
      <c r="U429" s="841"/>
      <c r="V429" s="841"/>
      <c r="W429" s="841"/>
      <c r="X429" s="841"/>
      <c r="Y429" s="841"/>
      <c r="Z429" s="841"/>
    </row>
    <row r="430" spans="1:26" ht="15.75" customHeight="1" x14ac:dyDescent="0.2">
      <c r="A430" s="840"/>
      <c r="B430" s="841"/>
      <c r="C430" s="841"/>
      <c r="D430" s="841"/>
      <c r="E430" s="841"/>
      <c r="F430" s="841"/>
      <c r="G430" s="841"/>
      <c r="H430" s="841"/>
      <c r="I430" s="841"/>
      <c r="J430" s="842"/>
      <c r="K430" s="841"/>
      <c r="L430" s="841"/>
      <c r="M430" s="841"/>
      <c r="N430" s="841"/>
      <c r="O430" s="841"/>
      <c r="P430" s="841"/>
      <c r="Q430" s="841"/>
      <c r="R430" s="841"/>
      <c r="S430" s="841"/>
      <c r="T430" s="841"/>
      <c r="U430" s="841"/>
      <c r="V430" s="841"/>
      <c r="W430" s="841"/>
      <c r="X430" s="841"/>
      <c r="Y430" s="841"/>
      <c r="Z430" s="841"/>
    </row>
    <row r="431" spans="1:26" ht="15.75" customHeight="1" x14ac:dyDescent="0.2">
      <c r="A431" s="840"/>
      <c r="B431" s="841"/>
      <c r="C431" s="841"/>
      <c r="D431" s="841"/>
      <c r="E431" s="841"/>
      <c r="F431" s="841"/>
      <c r="G431" s="841"/>
      <c r="H431" s="841"/>
      <c r="I431" s="841"/>
      <c r="J431" s="842"/>
      <c r="K431" s="841"/>
      <c r="L431" s="841"/>
      <c r="M431" s="841"/>
      <c r="N431" s="841"/>
      <c r="O431" s="841"/>
      <c r="P431" s="841"/>
      <c r="Q431" s="841"/>
      <c r="R431" s="841"/>
      <c r="S431" s="841"/>
      <c r="T431" s="841"/>
      <c r="U431" s="841"/>
      <c r="V431" s="841"/>
      <c r="W431" s="841"/>
      <c r="X431" s="841"/>
      <c r="Y431" s="841"/>
      <c r="Z431" s="841"/>
    </row>
    <row r="432" spans="1:26" ht="15.75" customHeight="1" x14ac:dyDescent="0.2">
      <c r="A432" s="840"/>
      <c r="B432" s="841"/>
      <c r="C432" s="841"/>
      <c r="D432" s="841"/>
      <c r="E432" s="841"/>
      <c r="F432" s="841"/>
      <c r="G432" s="841"/>
      <c r="H432" s="841"/>
      <c r="I432" s="841"/>
      <c r="J432" s="842"/>
      <c r="K432" s="841"/>
      <c r="L432" s="841"/>
      <c r="M432" s="841"/>
      <c r="N432" s="841"/>
      <c r="O432" s="841"/>
      <c r="P432" s="841"/>
      <c r="Q432" s="841"/>
      <c r="R432" s="841"/>
      <c r="S432" s="841"/>
      <c r="T432" s="841"/>
      <c r="U432" s="841"/>
      <c r="V432" s="841"/>
      <c r="W432" s="841"/>
      <c r="X432" s="841"/>
      <c r="Y432" s="841"/>
      <c r="Z432" s="841"/>
    </row>
    <row r="433" spans="1:26" ht="15.75" customHeight="1" x14ac:dyDescent="0.2">
      <c r="A433" s="840"/>
      <c r="B433" s="841"/>
      <c r="C433" s="841"/>
      <c r="D433" s="841"/>
      <c r="E433" s="841"/>
      <c r="F433" s="841"/>
      <c r="G433" s="841"/>
      <c r="H433" s="841"/>
      <c r="I433" s="841"/>
      <c r="J433" s="842"/>
      <c r="K433" s="841"/>
      <c r="L433" s="841"/>
      <c r="M433" s="841"/>
      <c r="N433" s="841"/>
      <c r="O433" s="841"/>
      <c r="P433" s="841"/>
      <c r="Q433" s="841"/>
      <c r="R433" s="841"/>
      <c r="S433" s="841"/>
      <c r="T433" s="841"/>
      <c r="U433" s="841"/>
      <c r="V433" s="841"/>
      <c r="W433" s="841"/>
      <c r="X433" s="841"/>
      <c r="Y433" s="841"/>
      <c r="Z433" s="841"/>
    </row>
    <row r="434" spans="1:26" ht="15.75" customHeight="1" x14ac:dyDescent="0.2">
      <c r="A434" s="840"/>
      <c r="B434" s="841"/>
      <c r="C434" s="841"/>
      <c r="D434" s="841"/>
      <c r="E434" s="841"/>
      <c r="F434" s="841"/>
      <c r="G434" s="841"/>
      <c r="H434" s="841"/>
      <c r="I434" s="841"/>
      <c r="J434" s="842"/>
      <c r="K434" s="841"/>
      <c r="L434" s="841"/>
      <c r="M434" s="841"/>
      <c r="N434" s="841"/>
      <c r="O434" s="841"/>
      <c r="P434" s="841"/>
      <c r="Q434" s="841"/>
      <c r="R434" s="841"/>
      <c r="S434" s="841"/>
      <c r="T434" s="841"/>
      <c r="U434" s="841"/>
      <c r="V434" s="841"/>
      <c r="W434" s="841"/>
      <c r="X434" s="841"/>
      <c r="Y434" s="841"/>
      <c r="Z434" s="841"/>
    </row>
    <row r="435" spans="1:26" ht="15.75" customHeight="1" x14ac:dyDescent="0.2">
      <c r="A435" s="840"/>
      <c r="B435" s="841"/>
      <c r="C435" s="841"/>
      <c r="D435" s="841"/>
      <c r="E435" s="841"/>
      <c r="F435" s="841"/>
      <c r="G435" s="841"/>
      <c r="H435" s="841"/>
      <c r="I435" s="841"/>
      <c r="J435" s="842"/>
      <c r="K435" s="841"/>
      <c r="L435" s="841"/>
      <c r="M435" s="841"/>
      <c r="N435" s="841"/>
      <c r="O435" s="841"/>
      <c r="P435" s="841"/>
      <c r="Q435" s="841"/>
      <c r="R435" s="841"/>
      <c r="S435" s="841"/>
      <c r="T435" s="841"/>
      <c r="U435" s="841"/>
      <c r="V435" s="841"/>
      <c r="W435" s="841"/>
      <c r="X435" s="841"/>
      <c r="Y435" s="841"/>
      <c r="Z435" s="841"/>
    </row>
    <row r="436" spans="1:26" ht="15.75" customHeight="1" x14ac:dyDescent="0.2">
      <c r="A436" s="840"/>
      <c r="B436" s="841"/>
      <c r="C436" s="841"/>
      <c r="D436" s="841"/>
      <c r="E436" s="841"/>
      <c r="F436" s="841"/>
      <c r="G436" s="841"/>
      <c r="H436" s="841"/>
      <c r="I436" s="841"/>
      <c r="J436" s="842"/>
      <c r="K436" s="841"/>
      <c r="L436" s="841"/>
      <c r="M436" s="841"/>
      <c r="N436" s="841"/>
      <c r="O436" s="841"/>
      <c r="P436" s="841"/>
      <c r="Q436" s="841"/>
      <c r="R436" s="841"/>
      <c r="S436" s="841"/>
      <c r="T436" s="841"/>
      <c r="U436" s="841"/>
      <c r="V436" s="841"/>
      <c r="W436" s="841"/>
      <c r="X436" s="841"/>
      <c r="Y436" s="841"/>
      <c r="Z436" s="841"/>
    </row>
    <row r="437" spans="1:26" ht="15.75" customHeight="1" x14ac:dyDescent="0.2">
      <c r="A437" s="840"/>
      <c r="B437" s="841"/>
      <c r="C437" s="841"/>
      <c r="D437" s="841"/>
      <c r="E437" s="841"/>
      <c r="F437" s="841"/>
      <c r="G437" s="841"/>
      <c r="H437" s="841"/>
      <c r="I437" s="841"/>
      <c r="J437" s="842"/>
      <c r="K437" s="841"/>
      <c r="L437" s="841"/>
      <c r="M437" s="841"/>
      <c r="N437" s="841"/>
      <c r="O437" s="841"/>
      <c r="P437" s="841"/>
      <c r="Q437" s="841"/>
      <c r="R437" s="841"/>
      <c r="S437" s="841"/>
      <c r="T437" s="841"/>
      <c r="U437" s="841"/>
      <c r="V437" s="841"/>
      <c r="W437" s="841"/>
      <c r="X437" s="841"/>
      <c r="Y437" s="841"/>
      <c r="Z437" s="841"/>
    </row>
    <row r="438" spans="1:26" ht="15.75" customHeight="1" x14ac:dyDescent="0.2">
      <c r="A438" s="840"/>
      <c r="B438" s="841"/>
      <c r="C438" s="841"/>
      <c r="D438" s="841"/>
      <c r="E438" s="841"/>
      <c r="F438" s="841"/>
      <c r="G438" s="841"/>
      <c r="H438" s="841"/>
      <c r="I438" s="841"/>
      <c r="J438" s="842"/>
      <c r="K438" s="841"/>
      <c r="L438" s="841"/>
      <c r="M438" s="841"/>
      <c r="N438" s="841"/>
      <c r="O438" s="841"/>
      <c r="P438" s="841"/>
      <c r="Q438" s="841"/>
      <c r="R438" s="841"/>
      <c r="S438" s="841"/>
      <c r="T438" s="841"/>
      <c r="U438" s="841"/>
      <c r="V438" s="841"/>
      <c r="W438" s="841"/>
      <c r="X438" s="841"/>
      <c r="Y438" s="841"/>
      <c r="Z438" s="841"/>
    </row>
    <row r="439" spans="1:26" ht="15.75" customHeight="1" x14ac:dyDescent="0.2">
      <c r="A439" s="840"/>
      <c r="B439" s="841"/>
      <c r="C439" s="841"/>
      <c r="D439" s="841"/>
      <c r="E439" s="841"/>
      <c r="F439" s="841"/>
      <c r="G439" s="841"/>
      <c r="H439" s="841"/>
      <c r="I439" s="841"/>
      <c r="J439" s="842"/>
      <c r="K439" s="841"/>
      <c r="L439" s="841"/>
      <c r="M439" s="841"/>
      <c r="N439" s="841"/>
      <c r="O439" s="841"/>
      <c r="P439" s="841"/>
      <c r="Q439" s="841"/>
      <c r="R439" s="841"/>
      <c r="S439" s="841"/>
      <c r="T439" s="841"/>
      <c r="U439" s="841"/>
      <c r="V439" s="841"/>
      <c r="W439" s="841"/>
      <c r="X439" s="841"/>
      <c r="Y439" s="841"/>
      <c r="Z439" s="841"/>
    </row>
    <row r="440" spans="1:26" ht="15.75" customHeight="1" x14ac:dyDescent="0.2">
      <c r="A440" s="840"/>
      <c r="B440" s="841"/>
      <c r="C440" s="841"/>
      <c r="D440" s="841"/>
      <c r="E440" s="841"/>
      <c r="F440" s="841"/>
      <c r="G440" s="841"/>
      <c r="H440" s="841"/>
      <c r="I440" s="841"/>
      <c r="J440" s="842"/>
      <c r="K440" s="841"/>
      <c r="L440" s="841"/>
      <c r="M440" s="841"/>
      <c r="N440" s="841"/>
      <c r="O440" s="841"/>
      <c r="P440" s="841"/>
      <c r="Q440" s="841"/>
      <c r="R440" s="841"/>
      <c r="S440" s="841"/>
      <c r="T440" s="841"/>
      <c r="U440" s="841"/>
      <c r="V440" s="841"/>
      <c r="W440" s="841"/>
      <c r="X440" s="841"/>
      <c r="Y440" s="841"/>
      <c r="Z440" s="841"/>
    </row>
    <row r="441" spans="1:26" ht="15.75" customHeight="1" x14ac:dyDescent="0.2">
      <c r="A441" s="840"/>
      <c r="B441" s="841"/>
      <c r="C441" s="841"/>
      <c r="D441" s="841"/>
      <c r="E441" s="841"/>
      <c r="F441" s="841"/>
      <c r="G441" s="841"/>
      <c r="H441" s="841"/>
      <c r="I441" s="841"/>
      <c r="J441" s="842"/>
      <c r="K441" s="841"/>
      <c r="L441" s="841"/>
      <c r="M441" s="841"/>
      <c r="N441" s="841"/>
      <c r="O441" s="841"/>
      <c r="P441" s="841"/>
      <c r="Q441" s="841"/>
      <c r="R441" s="841"/>
      <c r="S441" s="841"/>
      <c r="T441" s="841"/>
      <c r="U441" s="841"/>
      <c r="V441" s="841"/>
      <c r="W441" s="841"/>
      <c r="X441" s="841"/>
      <c r="Y441" s="841"/>
      <c r="Z441" s="841"/>
    </row>
    <row r="442" spans="1:26" ht="15.75" customHeight="1" x14ac:dyDescent="0.2">
      <c r="A442" s="840"/>
      <c r="B442" s="841"/>
      <c r="C442" s="841"/>
      <c r="D442" s="841"/>
      <c r="E442" s="841"/>
      <c r="F442" s="841"/>
      <c r="G442" s="841"/>
      <c r="H442" s="841"/>
      <c r="I442" s="841"/>
      <c r="J442" s="842"/>
      <c r="K442" s="841"/>
      <c r="L442" s="841"/>
      <c r="M442" s="841"/>
      <c r="N442" s="841"/>
      <c r="O442" s="841"/>
      <c r="P442" s="841"/>
      <c r="Q442" s="841"/>
      <c r="R442" s="841"/>
      <c r="S442" s="841"/>
      <c r="T442" s="841"/>
      <c r="U442" s="841"/>
      <c r="V442" s="841"/>
      <c r="W442" s="841"/>
      <c r="X442" s="841"/>
      <c r="Y442" s="841"/>
      <c r="Z442" s="841"/>
    </row>
    <row r="443" spans="1:26" ht="15.75" customHeight="1" x14ac:dyDescent="0.2">
      <c r="A443" s="840"/>
      <c r="B443" s="841"/>
      <c r="C443" s="841"/>
      <c r="D443" s="841"/>
      <c r="E443" s="841"/>
      <c r="F443" s="841"/>
      <c r="G443" s="841"/>
      <c r="H443" s="841"/>
      <c r="I443" s="841"/>
      <c r="J443" s="842"/>
      <c r="K443" s="841"/>
      <c r="L443" s="841"/>
      <c r="M443" s="841"/>
      <c r="N443" s="841"/>
      <c r="O443" s="841"/>
      <c r="P443" s="841"/>
      <c r="Q443" s="841"/>
      <c r="R443" s="841"/>
      <c r="S443" s="841"/>
      <c r="T443" s="841"/>
      <c r="U443" s="841"/>
      <c r="V443" s="841"/>
      <c r="W443" s="841"/>
      <c r="X443" s="841"/>
      <c r="Y443" s="841"/>
      <c r="Z443" s="841"/>
    </row>
    <row r="444" spans="1:26" ht="15.75" customHeight="1" x14ac:dyDescent="0.2">
      <c r="A444" s="840"/>
      <c r="B444" s="841"/>
      <c r="C444" s="841"/>
      <c r="D444" s="841"/>
      <c r="E444" s="841"/>
      <c r="F444" s="841"/>
      <c r="G444" s="841"/>
      <c r="H444" s="841"/>
      <c r="I444" s="841"/>
      <c r="J444" s="842"/>
      <c r="K444" s="841"/>
      <c r="L444" s="841"/>
      <c r="M444" s="841"/>
      <c r="N444" s="841"/>
      <c r="O444" s="841"/>
      <c r="P444" s="841"/>
      <c r="Q444" s="841"/>
      <c r="R444" s="841"/>
      <c r="S444" s="841"/>
      <c r="T444" s="841"/>
      <c r="U444" s="841"/>
      <c r="V444" s="841"/>
      <c r="W444" s="841"/>
      <c r="X444" s="841"/>
      <c r="Y444" s="841"/>
      <c r="Z444" s="841"/>
    </row>
    <row r="445" spans="1:26" ht="15.75" customHeight="1" x14ac:dyDescent="0.2">
      <c r="A445" s="840"/>
      <c r="B445" s="841"/>
      <c r="C445" s="841"/>
      <c r="D445" s="841"/>
      <c r="E445" s="841"/>
      <c r="F445" s="841"/>
      <c r="G445" s="841"/>
      <c r="H445" s="841"/>
      <c r="I445" s="841"/>
      <c r="J445" s="842"/>
      <c r="K445" s="841"/>
      <c r="L445" s="841"/>
      <c r="M445" s="841"/>
      <c r="N445" s="841"/>
      <c r="O445" s="841"/>
      <c r="P445" s="841"/>
      <c r="Q445" s="841"/>
      <c r="R445" s="841"/>
      <c r="S445" s="841"/>
      <c r="T445" s="841"/>
      <c r="U445" s="841"/>
      <c r="V445" s="841"/>
      <c r="W445" s="841"/>
      <c r="X445" s="841"/>
      <c r="Y445" s="841"/>
      <c r="Z445" s="841"/>
    </row>
    <row r="446" spans="1:26" ht="15.75" customHeight="1" x14ac:dyDescent="0.2">
      <c r="A446" s="840"/>
      <c r="B446" s="841"/>
      <c r="C446" s="841"/>
      <c r="D446" s="841"/>
      <c r="E446" s="841"/>
      <c r="F446" s="841"/>
      <c r="G446" s="841"/>
      <c r="H446" s="841"/>
      <c r="I446" s="841"/>
      <c r="J446" s="842"/>
      <c r="K446" s="841"/>
      <c r="L446" s="841"/>
      <c r="M446" s="841"/>
      <c r="N446" s="841"/>
      <c r="O446" s="841"/>
      <c r="P446" s="841"/>
      <c r="Q446" s="841"/>
      <c r="R446" s="841"/>
      <c r="S446" s="841"/>
      <c r="T446" s="841"/>
      <c r="U446" s="841"/>
      <c r="V446" s="841"/>
      <c r="W446" s="841"/>
      <c r="X446" s="841"/>
      <c r="Y446" s="841"/>
      <c r="Z446" s="841"/>
    </row>
    <row r="447" spans="1:26" ht="15.75" customHeight="1" x14ac:dyDescent="0.2">
      <c r="A447" s="840"/>
      <c r="B447" s="841"/>
      <c r="C447" s="841"/>
      <c r="D447" s="841"/>
      <c r="E447" s="841"/>
      <c r="F447" s="841"/>
      <c r="G447" s="841"/>
      <c r="H447" s="841"/>
      <c r="I447" s="841"/>
      <c r="J447" s="842"/>
      <c r="K447" s="841"/>
      <c r="L447" s="841"/>
      <c r="M447" s="841"/>
      <c r="N447" s="841"/>
      <c r="O447" s="841"/>
      <c r="P447" s="841"/>
      <c r="Q447" s="841"/>
      <c r="R447" s="841"/>
      <c r="S447" s="841"/>
      <c r="T447" s="841"/>
      <c r="U447" s="841"/>
      <c r="V447" s="841"/>
      <c r="W447" s="841"/>
      <c r="X447" s="841"/>
      <c r="Y447" s="841"/>
      <c r="Z447" s="841"/>
    </row>
    <row r="448" spans="1:26" ht="15.75" customHeight="1" x14ac:dyDescent="0.2">
      <c r="A448" s="840"/>
      <c r="B448" s="841"/>
      <c r="C448" s="841"/>
      <c r="D448" s="841"/>
      <c r="E448" s="841"/>
      <c r="F448" s="841"/>
      <c r="G448" s="841"/>
      <c r="H448" s="841"/>
      <c r="I448" s="841"/>
      <c r="J448" s="842"/>
      <c r="K448" s="841"/>
      <c r="L448" s="841"/>
      <c r="M448" s="841"/>
      <c r="N448" s="841"/>
      <c r="O448" s="841"/>
      <c r="P448" s="841"/>
      <c r="Q448" s="841"/>
      <c r="R448" s="841"/>
      <c r="S448" s="841"/>
      <c r="T448" s="841"/>
      <c r="U448" s="841"/>
      <c r="V448" s="841"/>
      <c r="W448" s="841"/>
      <c r="X448" s="841"/>
      <c r="Y448" s="841"/>
      <c r="Z448" s="841"/>
    </row>
    <row r="449" spans="1:26" ht="15.75" customHeight="1" x14ac:dyDescent="0.2">
      <c r="A449" s="840"/>
      <c r="B449" s="841"/>
      <c r="C449" s="841"/>
      <c r="D449" s="841"/>
      <c r="E449" s="841"/>
      <c r="F449" s="841"/>
      <c r="G449" s="841"/>
      <c r="H449" s="841"/>
      <c r="I449" s="841"/>
      <c r="J449" s="842"/>
      <c r="K449" s="841"/>
      <c r="L449" s="841"/>
      <c r="M449" s="841"/>
      <c r="N449" s="841"/>
      <c r="O449" s="841"/>
      <c r="P449" s="841"/>
      <c r="Q449" s="841"/>
      <c r="R449" s="841"/>
      <c r="S449" s="841"/>
      <c r="T449" s="841"/>
      <c r="U449" s="841"/>
      <c r="V449" s="841"/>
      <c r="W449" s="841"/>
      <c r="X449" s="841"/>
      <c r="Y449" s="841"/>
      <c r="Z449" s="841"/>
    </row>
    <row r="450" spans="1:26" ht="15.75" customHeight="1" x14ac:dyDescent="0.2">
      <c r="A450" s="840"/>
      <c r="B450" s="841"/>
      <c r="C450" s="841"/>
      <c r="D450" s="841"/>
      <c r="E450" s="841"/>
      <c r="F450" s="841"/>
      <c r="G450" s="841"/>
      <c r="H450" s="841"/>
      <c r="I450" s="841"/>
      <c r="J450" s="842"/>
      <c r="K450" s="841"/>
      <c r="L450" s="841"/>
      <c r="M450" s="841"/>
      <c r="N450" s="841"/>
      <c r="O450" s="841"/>
      <c r="P450" s="841"/>
      <c r="Q450" s="841"/>
      <c r="R450" s="841"/>
      <c r="S450" s="841"/>
      <c r="T450" s="841"/>
      <c r="U450" s="841"/>
      <c r="V450" s="841"/>
      <c r="W450" s="841"/>
      <c r="X450" s="841"/>
      <c r="Y450" s="841"/>
      <c r="Z450" s="841"/>
    </row>
    <row r="451" spans="1:26" ht="15.75" customHeight="1" x14ac:dyDescent="0.2">
      <c r="A451" s="840"/>
      <c r="B451" s="841"/>
      <c r="C451" s="841"/>
      <c r="D451" s="841"/>
      <c r="E451" s="841"/>
      <c r="F451" s="841"/>
      <c r="G451" s="841"/>
      <c r="H451" s="841"/>
      <c r="I451" s="841"/>
      <c r="J451" s="842"/>
      <c r="K451" s="841"/>
      <c r="L451" s="841"/>
      <c r="M451" s="841"/>
      <c r="N451" s="841"/>
      <c r="O451" s="841"/>
      <c r="P451" s="841"/>
      <c r="Q451" s="841"/>
      <c r="R451" s="841"/>
      <c r="S451" s="841"/>
      <c r="T451" s="841"/>
      <c r="U451" s="841"/>
      <c r="V451" s="841"/>
      <c r="W451" s="841"/>
      <c r="X451" s="841"/>
      <c r="Y451" s="841"/>
      <c r="Z451" s="841"/>
    </row>
    <row r="452" spans="1:26" ht="15.75" customHeight="1" x14ac:dyDescent="0.2">
      <c r="A452" s="840"/>
      <c r="B452" s="841"/>
      <c r="C452" s="841"/>
      <c r="D452" s="841"/>
      <c r="E452" s="841"/>
      <c r="F452" s="841"/>
      <c r="G452" s="841"/>
      <c r="H452" s="841"/>
      <c r="I452" s="841"/>
      <c r="J452" s="842"/>
      <c r="K452" s="841"/>
      <c r="L452" s="841"/>
      <c r="M452" s="841"/>
      <c r="N452" s="841"/>
      <c r="O452" s="841"/>
      <c r="P452" s="841"/>
      <c r="Q452" s="841"/>
      <c r="R452" s="841"/>
      <c r="S452" s="841"/>
      <c r="T452" s="841"/>
      <c r="U452" s="841"/>
      <c r="V452" s="841"/>
      <c r="W452" s="841"/>
      <c r="X452" s="841"/>
      <c r="Y452" s="841"/>
      <c r="Z452" s="841"/>
    </row>
    <row r="453" spans="1:26" ht="15.75" customHeight="1" x14ac:dyDescent="0.2">
      <c r="A453" s="840"/>
      <c r="B453" s="841"/>
      <c r="C453" s="841"/>
      <c r="D453" s="841"/>
      <c r="E453" s="841"/>
      <c r="F453" s="841"/>
      <c r="G453" s="841"/>
      <c r="H453" s="841"/>
      <c r="I453" s="841"/>
      <c r="J453" s="842"/>
      <c r="K453" s="841"/>
      <c r="L453" s="841"/>
      <c r="M453" s="841"/>
      <c r="N453" s="841"/>
      <c r="O453" s="841"/>
      <c r="P453" s="841"/>
      <c r="Q453" s="841"/>
      <c r="R453" s="841"/>
      <c r="S453" s="841"/>
      <c r="T453" s="841"/>
      <c r="U453" s="841"/>
      <c r="V453" s="841"/>
      <c r="W453" s="841"/>
      <c r="X453" s="841"/>
      <c r="Y453" s="841"/>
      <c r="Z453" s="841"/>
    </row>
    <row r="454" spans="1:26" ht="15.75" customHeight="1" x14ac:dyDescent="0.2">
      <c r="A454" s="840"/>
      <c r="B454" s="841"/>
      <c r="C454" s="841"/>
      <c r="D454" s="841"/>
      <c r="E454" s="841"/>
      <c r="F454" s="841"/>
      <c r="G454" s="841"/>
      <c r="H454" s="841"/>
      <c r="I454" s="841"/>
      <c r="J454" s="842"/>
      <c r="K454" s="841"/>
      <c r="L454" s="841"/>
      <c r="M454" s="841"/>
      <c r="N454" s="841"/>
      <c r="O454" s="841"/>
      <c r="P454" s="841"/>
      <c r="Q454" s="841"/>
      <c r="R454" s="841"/>
      <c r="S454" s="841"/>
      <c r="T454" s="841"/>
      <c r="U454" s="841"/>
      <c r="V454" s="841"/>
      <c r="W454" s="841"/>
      <c r="X454" s="841"/>
      <c r="Y454" s="841"/>
      <c r="Z454" s="841"/>
    </row>
    <row r="455" spans="1:26" ht="15.75" customHeight="1" x14ac:dyDescent="0.2">
      <c r="A455" s="840"/>
      <c r="B455" s="841"/>
      <c r="C455" s="841"/>
      <c r="D455" s="841"/>
      <c r="E455" s="841"/>
      <c r="F455" s="841"/>
      <c r="G455" s="841"/>
      <c r="H455" s="841"/>
      <c r="I455" s="841"/>
      <c r="J455" s="842"/>
      <c r="K455" s="841"/>
      <c r="L455" s="841"/>
      <c r="M455" s="841"/>
      <c r="N455" s="841"/>
      <c r="O455" s="841"/>
      <c r="P455" s="841"/>
      <c r="Q455" s="841"/>
      <c r="R455" s="841"/>
      <c r="S455" s="841"/>
      <c r="T455" s="841"/>
      <c r="U455" s="841"/>
      <c r="V455" s="841"/>
      <c r="W455" s="841"/>
      <c r="X455" s="841"/>
      <c r="Y455" s="841"/>
      <c r="Z455" s="841"/>
    </row>
    <row r="456" spans="1:26" ht="15.75" customHeight="1" x14ac:dyDescent="0.2">
      <c r="A456" s="840"/>
      <c r="B456" s="841"/>
      <c r="C456" s="841"/>
      <c r="D456" s="841"/>
      <c r="E456" s="841"/>
      <c r="F456" s="841"/>
      <c r="G456" s="841"/>
      <c r="H456" s="841"/>
      <c r="I456" s="841"/>
      <c r="J456" s="842"/>
      <c r="K456" s="841"/>
      <c r="L456" s="841"/>
      <c r="M456" s="841"/>
      <c r="N456" s="841"/>
      <c r="O456" s="841"/>
      <c r="P456" s="841"/>
      <c r="Q456" s="841"/>
      <c r="R456" s="841"/>
      <c r="S456" s="841"/>
      <c r="T456" s="841"/>
      <c r="U456" s="841"/>
      <c r="V456" s="841"/>
      <c r="W456" s="841"/>
      <c r="X456" s="841"/>
      <c r="Y456" s="841"/>
      <c r="Z456" s="841"/>
    </row>
    <row r="457" spans="1:26" ht="15.75" customHeight="1" x14ac:dyDescent="0.2">
      <c r="A457" s="840"/>
      <c r="B457" s="841"/>
      <c r="C457" s="841"/>
      <c r="D457" s="841"/>
      <c r="E457" s="841"/>
      <c r="F457" s="841"/>
      <c r="G457" s="841"/>
      <c r="H457" s="841"/>
      <c r="I457" s="841"/>
      <c r="J457" s="842"/>
      <c r="K457" s="841"/>
      <c r="L457" s="841"/>
      <c r="M457" s="841"/>
      <c r="N457" s="841"/>
      <c r="O457" s="841"/>
      <c r="P457" s="841"/>
      <c r="Q457" s="841"/>
      <c r="R457" s="841"/>
      <c r="S457" s="841"/>
      <c r="T457" s="841"/>
      <c r="U457" s="841"/>
      <c r="V457" s="841"/>
      <c r="W457" s="841"/>
      <c r="X457" s="841"/>
      <c r="Y457" s="841"/>
      <c r="Z457" s="841"/>
    </row>
    <row r="458" spans="1:26" ht="15.75" customHeight="1" x14ac:dyDescent="0.2">
      <c r="A458" s="840"/>
      <c r="B458" s="841"/>
      <c r="C458" s="841"/>
      <c r="D458" s="841"/>
      <c r="E458" s="841"/>
      <c r="F458" s="841"/>
      <c r="G458" s="841"/>
      <c r="H458" s="841"/>
      <c r="I458" s="841"/>
      <c r="J458" s="842"/>
      <c r="K458" s="841"/>
      <c r="L458" s="841"/>
      <c r="M458" s="841"/>
      <c r="N458" s="841"/>
      <c r="O458" s="841"/>
      <c r="P458" s="841"/>
      <c r="Q458" s="841"/>
      <c r="R458" s="841"/>
      <c r="S458" s="841"/>
      <c r="T458" s="841"/>
      <c r="U458" s="841"/>
      <c r="V458" s="841"/>
      <c r="W458" s="841"/>
      <c r="X458" s="841"/>
      <c r="Y458" s="841"/>
      <c r="Z458" s="841"/>
    </row>
    <row r="459" spans="1:26" ht="15.75" customHeight="1" x14ac:dyDescent="0.2">
      <c r="A459" s="840"/>
      <c r="B459" s="841"/>
      <c r="C459" s="841"/>
      <c r="D459" s="841"/>
      <c r="E459" s="841"/>
      <c r="F459" s="841"/>
      <c r="G459" s="841"/>
      <c r="H459" s="841"/>
      <c r="I459" s="841"/>
      <c r="J459" s="842"/>
      <c r="K459" s="841"/>
      <c r="L459" s="841"/>
      <c r="M459" s="841"/>
      <c r="N459" s="841"/>
      <c r="O459" s="841"/>
      <c r="P459" s="841"/>
      <c r="Q459" s="841"/>
      <c r="R459" s="841"/>
      <c r="S459" s="841"/>
      <c r="T459" s="841"/>
      <c r="U459" s="841"/>
      <c r="V459" s="841"/>
      <c r="W459" s="841"/>
      <c r="X459" s="841"/>
      <c r="Y459" s="841"/>
      <c r="Z459" s="841"/>
    </row>
    <row r="460" spans="1:26" ht="15.75" customHeight="1" x14ac:dyDescent="0.2">
      <c r="A460" s="840"/>
      <c r="B460" s="841"/>
      <c r="C460" s="841"/>
      <c r="D460" s="841"/>
      <c r="E460" s="841"/>
      <c r="F460" s="841"/>
      <c r="G460" s="841"/>
      <c r="H460" s="841"/>
      <c r="I460" s="841"/>
      <c r="J460" s="842"/>
      <c r="K460" s="841"/>
      <c r="L460" s="841"/>
      <c r="M460" s="841"/>
      <c r="N460" s="841"/>
      <c r="O460" s="841"/>
      <c r="P460" s="841"/>
      <c r="Q460" s="841"/>
      <c r="R460" s="841"/>
      <c r="S460" s="841"/>
      <c r="T460" s="841"/>
      <c r="U460" s="841"/>
      <c r="V460" s="841"/>
      <c r="W460" s="841"/>
      <c r="X460" s="841"/>
      <c r="Y460" s="841"/>
      <c r="Z460" s="841"/>
    </row>
    <row r="461" spans="1:26" ht="15.75" customHeight="1" x14ac:dyDescent="0.2">
      <c r="A461" s="840"/>
      <c r="B461" s="841"/>
      <c r="C461" s="841"/>
      <c r="D461" s="841"/>
      <c r="E461" s="841"/>
      <c r="F461" s="841"/>
      <c r="G461" s="841"/>
      <c r="H461" s="841"/>
      <c r="I461" s="841"/>
      <c r="J461" s="842"/>
      <c r="K461" s="841"/>
      <c r="L461" s="841"/>
      <c r="M461" s="841"/>
      <c r="N461" s="841"/>
      <c r="O461" s="841"/>
      <c r="P461" s="841"/>
      <c r="Q461" s="841"/>
      <c r="R461" s="841"/>
      <c r="S461" s="841"/>
      <c r="T461" s="841"/>
      <c r="U461" s="841"/>
      <c r="V461" s="841"/>
      <c r="W461" s="841"/>
      <c r="X461" s="841"/>
      <c r="Y461" s="841"/>
      <c r="Z461" s="841"/>
    </row>
    <row r="462" spans="1:26" ht="15.75" customHeight="1" x14ac:dyDescent="0.2">
      <c r="A462" s="840"/>
      <c r="B462" s="841"/>
      <c r="C462" s="841"/>
      <c r="D462" s="841"/>
      <c r="E462" s="841"/>
      <c r="F462" s="841"/>
      <c r="G462" s="841"/>
      <c r="H462" s="841"/>
      <c r="I462" s="841"/>
      <c r="J462" s="842"/>
      <c r="K462" s="841"/>
      <c r="L462" s="841"/>
      <c r="M462" s="841"/>
      <c r="N462" s="841"/>
      <c r="O462" s="841"/>
      <c r="P462" s="841"/>
      <c r="Q462" s="841"/>
      <c r="R462" s="841"/>
      <c r="S462" s="841"/>
      <c r="T462" s="841"/>
      <c r="U462" s="841"/>
      <c r="V462" s="841"/>
      <c r="W462" s="841"/>
      <c r="X462" s="841"/>
      <c r="Y462" s="841"/>
      <c r="Z462" s="841"/>
    </row>
    <row r="463" spans="1:26" ht="15.75" customHeight="1" x14ac:dyDescent="0.2">
      <c r="A463" s="840"/>
      <c r="B463" s="841"/>
      <c r="C463" s="841"/>
      <c r="D463" s="841"/>
      <c r="E463" s="841"/>
      <c r="F463" s="841"/>
      <c r="G463" s="841"/>
      <c r="H463" s="841"/>
      <c r="I463" s="841"/>
      <c r="J463" s="842"/>
      <c r="K463" s="841"/>
      <c r="L463" s="841"/>
      <c r="M463" s="841"/>
      <c r="N463" s="841"/>
      <c r="O463" s="841"/>
      <c r="P463" s="841"/>
      <c r="Q463" s="841"/>
      <c r="R463" s="841"/>
      <c r="S463" s="841"/>
      <c r="T463" s="841"/>
      <c r="U463" s="841"/>
      <c r="V463" s="841"/>
      <c r="W463" s="841"/>
      <c r="X463" s="841"/>
      <c r="Y463" s="841"/>
      <c r="Z463" s="841"/>
    </row>
    <row r="464" spans="1:26" ht="15.75" customHeight="1" x14ac:dyDescent="0.2">
      <c r="A464" s="840"/>
      <c r="B464" s="841"/>
      <c r="C464" s="841"/>
      <c r="D464" s="841"/>
      <c r="E464" s="841"/>
      <c r="F464" s="841"/>
      <c r="G464" s="841"/>
      <c r="H464" s="841"/>
      <c r="I464" s="841"/>
      <c r="J464" s="842"/>
      <c r="K464" s="841"/>
      <c r="L464" s="841"/>
      <c r="M464" s="841"/>
      <c r="N464" s="841"/>
      <c r="O464" s="841"/>
      <c r="P464" s="841"/>
      <c r="Q464" s="841"/>
      <c r="R464" s="841"/>
      <c r="S464" s="841"/>
      <c r="T464" s="841"/>
      <c r="U464" s="841"/>
      <c r="V464" s="841"/>
      <c r="W464" s="841"/>
      <c r="X464" s="841"/>
      <c r="Y464" s="841"/>
      <c r="Z464" s="841"/>
    </row>
    <row r="465" spans="1:26" ht="15.75" customHeight="1" x14ac:dyDescent="0.2">
      <c r="A465" s="840"/>
      <c r="B465" s="841"/>
      <c r="C465" s="841"/>
      <c r="D465" s="841"/>
      <c r="E465" s="841"/>
      <c r="F465" s="841"/>
      <c r="G465" s="841"/>
      <c r="H465" s="841"/>
      <c r="I465" s="841"/>
      <c r="J465" s="842"/>
      <c r="K465" s="841"/>
      <c r="L465" s="841"/>
      <c r="M465" s="841"/>
      <c r="N465" s="841"/>
      <c r="O465" s="841"/>
      <c r="P465" s="841"/>
      <c r="Q465" s="841"/>
      <c r="R465" s="841"/>
      <c r="S465" s="841"/>
      <c r="T465" s="841"/>
      <c r="U465" s="841"/>
      <c r="V465" s="841"/>
      <c r="W465" s="841"/>
      <c r="X465" s="841"/>
      <c r="Y465" s="841"/>
      <c r="Z465" s="841"/>
    </row>
    <row r="466" spans="1:26" ht="15.75" customHeight="1" x14ac:dyDescent="0.2">
      <c r="A466" s="840"/>
      <c r="B466" s="841"/>
      <c r="C466" s="841"/>
      <c r="D466" s="841"/>
      <c r="E466" s="841"/>
      <c r="F466" s="841"/>
      <c r="G466" s="841"/>
      <c r="H466" s="841"/>
      <c r="I466" s="841"/>
      <c r="J466" s="842"/>
      <c r="K466" s="841"/>
      <c r="L466" s="841"/>
      <c r="M466" s="841"/>
      <c r="N466" s="841"/>
      <c r="O466" s="841"/>
      <c r="P466" s="841"/>
      <c r="Q466" s="841"/>
      <c r="R466" s="841"/>
      <c r="S466" s="841"/>
      <c r="T466" s="841"/>
      <c r="U466" s="841"/>
      <c r="V466" s="841"/>
      <c r="W466" s="841"/>
      <c r="X466" s="841"/>
      <c r="Y466" s="841"/>
      <c r="Z466" s="841"/>
    </row>
    <row r="467" spans="1:26" ht="15.75" customHeight="1" x14ac:dyDescent="0.2">
      <c r="A467" s="840"/>
      <c r="B467" s="841"/>
      <c r="C467" s="841"/>
      <c r="D467" s="841"/>
      <c r="E467" s="841"/>
      <c r="F467" s="841"/>
      <c r="G467" s="841"/>
      <c r="H467" s="841"/>
      <c r="I467" s="841"/>
      <c r="J467" s="842"/>
      <c r="K467" s="841"/>
      <c r="L467" s="841"/>
      <c r="M467" s="841"/>
      <c r="N467" s="841"/>
      <c r="O467" s="841"/>
      <c r="P467" s="841"/>
      <c r="Q467" s="841"/>
      <c r="R467" s="841"/>
      <c r="S467" s="841"/>
      <c r="T467" s="841"/>
      <c r="U467" s="841"/>
      <c r="V467" s="841"/>
      <c r="W467" s="841"/>
      <c r="X467" s="841"/>
      <c r="Y467" s="841"/>
      <c r="Z467" s="841"/>
    </row>
    <row r="468" spans="1:26" ht="15.75" customHeight="1" x14ac:dyDescent="0.2">
      <c r="A468" s="840"/>
      <c r="B468" s="841"/>
      <c r="C468" s="841"/>
      <c r="D468" s="841"/>
      <c r="E468" s="841"/>
      <c r="F468" s="841"/>
      <c r="G468" s="841"/>
      <c r="H468" s="841"/>
      <c r="I468" s="841"/>
      <c r="J468" s="842"/>
      <c r="K468" s="841"/>
      <c r="L468" s="841"/>
      <c r="M468" s="841"/>
      <c r="N468" s="841"/>
      <c r="O468" s="841"/>
      <c r="P468" s="841"/>
      <c r="Q468" s="841"/>
      <c r="R468" s="841"/>
      <c r="S468" s="841"/>
      <c r="T468" s="841"/>
      <c r="U468" s="841"/>
      <c r="V468" s="841"/>
      <c r="W468" s="841"/>
      <c r="X468" s="841"/>
      <c r="Y468" s="841"/>
      <c r="Z468" s="841"/>
    </row>
    <row r="469" spans="1:26" ht="15.75" customHeight="1" x14ac:dyDescent="0.2">
      <c r="A469" s="840"/>
      <c r="B469" s="841"/>
      <c r="C469" s="841"/>
      <c r="D469" s="841"/>
      <c r="E469" s="841"/>
      <c r="F469" s="841"/>
      <c r="G469" s="841"/>
      <c r="H469" s="841"/>
      <c r="I469" s="841"/>
      <c r="J469" s="842"/>
      <c r="K469" s="841"/>
      <c r="L469" s="841"/>
      <c r="M469" s="841"/>
      <c r="N469" s="841"/>
      <c r="O469" s="841"/>
      <c r="P469" s="841"/>
      <c r="Q469" s="841"/>
      <c r="R469" s="841"/>
      <c r="S469" s="841"/>
      <c r="T469" s="841"/>
      <c r="U469" s="841"/>
      <c r="V469" s="841"/>
      <c r="W469" s="841"/>
      <c r="X469" s="841"/>
      <c r="Y469" s="841"/>
      <c r="Z469" s="841"/>
    </row>
    <row r="470" spans="1:26" ht="15.75" customHeight="1" x14ac:dyDescent="0.2">
      <c r="A470" s="840"/>
      <c r="B470" s="841"/>
      <c r="C470" s="841"/>
      <c r="D470" s="841"/>
      <c r="E470" s="841"/>
      <c r="F470" s="841"/>
      <c r="G470" s="841"/>
      <c r="H470" s="841"/>
      <c r="I470" s="841"/>
      <c r="J470" s="842"/>
      <c r="K470" s="841"/>
      <c r="L470" s="841"/>
      <c r="M470" s="841"/>
      <c r="N470" s="841"/>
      <c r="O470" s="841"/>
      <c r="P470" s="841"/>
      <c r="Q470" s="841"/>
      <c r="R470" s="841"/>
      <c r="S470" s="841"/>
      <c r="T470" s="841"/>
      <c r="U470" s="841"/>
      <c r="V470" s="841"/>
      <c r="W470" s="841"/>
      <c r="X470" s="841"/>
      <c r="Y470" s="841"/>
      <c r="Z470" s="841"/>
    </row>
    <row r="471" spans="1:26" ht="15.75" customHeight="1" x14ac:dyDescent="0.2">
      <c r="A471" s="840"/>
      <c r="B471" s="841"/>
      <c r="C471" s="841"/>
      <c r="D471" s="841"/>
      <c r="E471" s="841"/>
      <c r="F471" s="841"/>
      <c r="G471" s="841"/>
      <c r="H471" s="841"/>
      <c r="I471" s="841"/>
      <c r="J471" s="842"/>
      <c r="K471" s="841"/>
      <c r="L471" s="841"/>
      <c r="M471" s="841"/>
      <c r="N471" s="841"/>
      <c r="O471" s="841"/>
      <c r="P471" s="841"/>
      <c r="Q471" s="841"/>
      <c r="R471" s="841"/>
      <c r="S471" s="841"/>
      <c r="T471" s="841"/>
      <c r="U471" s="841"/>
      <c r="V471" s="841"/>
      <c r="W471" s="841"/>
      <c r="X471" s="841"/>
      <c r="Y471" s="841"/>
      <c r="Z471" s="841"/>
    </row>
    <row r="472" spans="1:26" ht="15.75" customHeight="1" x14ac:dyDescent="0.2">
      <c r="A472" s="840"/>
      <c r="B472" s="841"/>
      <c r="C472" s="841"/>
      <c r="D472" s="841"/>
      <c r="E472" s="841"/>
      <c r="F472" s="841"/>
      <c r="G472" s="841"/>
      <c r="H472" s="841"/>
      <c r="I472" s="841"/>
      <c r="J472" s="842"/>
      <c r="K472" s="841"/>
      <c r="L472" s="841"/>
      <c r="M472" s="841"/>
      <c r="N472" s="841"/>
      <c r="O472" s="841"/>
      <c r="P472" s="841"/>
      <c r="Q472" s="841"/>
      <c r="R472" s="841"/>
      <c r="S472" s="841"/>
      <c r="T472" s="841"/>
      <c r="U472" s="841"/>
      <c r="V472" s="841"/>
      <c r="W472" s="841"/>
      <c r="X472" s="841"/>
      <c r="Y472" s="841"/>
      <c r="Z472" s="841"/>
    </row>
    <row r="473" spans="1:26" ht="15.75" customHeight="1" x14ac:dyDescent="0.2">
      <c r="A473" s="840"/>
      <c r="B473" s="841"/>
      <c r="C473" s="841"/>
      <c r="D473" s="841"/>
      <c r="E473" s="841"/>
      <c r="F473" s="841"/>
      <c r="G473" s="841"/>
      <c r="H473" s="841"/>
      <c r="I473" s="841"/>
      <c r="J473" s="842"/>
      <c r="K473" s="841"/>
      <c r="L473" s="841"/>
      <c r="M473" s="841"/>
      <c r="N473" s="841"/>
      <c r="O473" s="841"/>
      <c r="P473" s="841"/>
      <c r="Q473" s="841"/>
      <c r="R473" s="841"/>
      <c r="S473" s="841"/>
      <c r="T473" s="841"/>
      <c r="U473" s="841"/>
      <c r="V473" s="841"/>
      <c r="W473" s="841"/>
      <c r="X473" s="841"/>
      <c r="Y473" s="841"/>
      <c r="Z473" s="841"/>
    </row>
    <row r="474" spans="1:26" ht="15.75" customHeight="1" x14ac:dyDescent="0.2">
      <c r="A474" s="840"/>
      <c r="B474" s="841"/>
      <c r="C474" s="841"/>
      <c r="D474" s="841"/>
      <c r="E474" s="841"/>
      <c r="F474" s="841"/>
      <c r="G474" s="841"/>
      <c r="H474" s="841"/>
      <c r="I474" s="841"/>
      <c r="J474" s="842"/>
      <c r="K474" s="841"/>
      <c r="L474" s="841"/>
      <c r="M474" s="841"/>
      <c r="N474" s="841"/>
      <c r="O474" s="841"/>
      <c r="P474" s="841"/>
      <c r="Q474" s="841"/>
      <c r="R474" s="841"/>
      <c r="S474" s="841"/>
      <c r="T474" s="841"/>
      <c r="U474" s="841"/>
      <c r="V474" s="841"/>
      <c r="W474" s="841"/>
      <c r="X474" s="841"/>
      <c r="Y474" s="841"/>
      <c r="Z474" s="841"/>
    </row>
    <row r="475" spans="1:26" ht="15.75" customHeight="1" x14ac:dyDescent="0.2">
      <c r="A475" s="840"/>
      <c r="B475" s="841"/>
      <c r="C475" s="841"/>
      <c r="D475" s="841"/>
      <c r="E475" s="841"/>
      <c r="F475" s="841"/>
      <c r="G475" s="841"/>
      <c r="H475" s="841"/>
      <c r="I475" s="841"/>
      <c r="J475" s="842"/>
      <c r="K475" s="841"/>
      <c r="L475" s="841"/>
      <c r="M475" s="841"/>
      <c r="N475" s="841"/>
      <c r="O475" s="841"/>
      <c r="P475" s="841"/>
      <c r="Q475" s="841"/>
      <c r="R475" s="841"/>
      <c r="S475" s="841"/>
      <c r="T475" s="841"/>
      <c r="U475" s="841"/>
      <c r="V475" s="841"/>
      <c r="W475" s="841"/>
      <c r="X475" s="841"/>
      <c r="Y475" s="841"/>
      <c r="Z475" s="841"/>
    </row>
    <row r="476" spans="1:26" ht="15.75" customHeight="1" x14ac:dyDescent="0.2">
      <c r="A476" s="840"/>
      <c r="B476" s="841"/>
      <c r="C476" s="841"/>
      <c r="D476" s="841"/>
      <c r="E476" s="841"/>
      <c r="F476" s="841"/>
      <c r="G476" s="841"/>
      <c r="H476" s="841"/>
      <c r="I476" s="841"/>
      <c r="J476" s="842"/>
      <c r="K476" s="841"/>
      <c r="L476" s="841"/>
      <c r="M476" s="841"/>
      <c r="N476" s="841"/>
      <c r="O476" s="841"/>
      <c r="P476" s="841"/>
      <c r="Q476" s="841"/>
      <c r="R476" s="841"/>
      <c r="S476" s="841"/>
      <c r="T476" s="841"/>
      <c r="U476" s="841"/>
      <c r="V476" s="841"/>
      <c r="W476" s="841"/>
      <c r="X476" s="841"/>
      <c r="Y476" s="841"/>
      <c r="Z476" s="841"/>
    </row>
    <row r="477" spans="1:26" ht="15.75" customHeight="1" x14ac:dyDescent="0.2">
      <c r="A477" s="840"/>
      <c r="B477" s="841"/>
      <c r="C477" s="841"/>
      <c r="D477" s="841"/>
      <c r="E477" s="841"/>
      <c r="F477" s="841"/>
      <c r="G477" s="841"/>
      <c r="H477" s="841"/>
      <c r="I477" s="841"/>
      <c r="J477" s="842"/>
      <c r="K477" s="841"/>
      <c r="L477" s="841"/>
      <c r="M477" s="841"/>
      <c r="N477" s="841"/>
      <c r="O477" s="841"/>
      <c r="P477" s="841"/>
      <c r="Q477" s="841"/>
      <c r="R477" s="841"/>
      <c r="S477" s="841"/>
      <c r="T477" s="841"/>
      <c r="U477" s="841"/>
      <c r="V477" s="841"/>
      <c r="W477" s="841"/>
      <c r="X477" s="841"/>
      <c r="Y477" s="841"/>
      <c r="Z477" s="841"/>
    </row>
    <row r="478" spans="1:26" ht="15.75" customHeight="1" x14ac:dyDescent="0.2">
      <c r="A478" s="840"/>
      <c r="B478" s="841"/>
      <c r="C478" s="841"/>
      <c r="D478" s="841"/>
      <c r="E478" s="841"/>
      <c r="F478" s="841"/>
      <c r="G478" s="841"/>
      <c r="H478" s="841"/>
      <c r="I478" s="841"/>
      <c r="J478" s="842"/>
      <c r="K478" s="841"/>
      <c r="L478" s="841"/>
      <c r="M478" s="841"/>
      <c r="N478" s="841"/>
      <c r="O478" s="841"/>
      <c r="P478" s="841"/>
      <c r="Q478" s="841"/>
      <c r="R478" s="841"/>
      <c r="S478" s="841"/>
      <c r="T478" s="841"/>
      <c r="U478" s="841"/>
      <c r="V478" s="841"/>
      <c r="W478" s="841"/>
      <c r="X478" s="841"/>
      <c r="Y478" s="841"/>
      <c r="Z478" s="841"/>
    </row>
    <row r="479" spans="1:26" ht="15.75" customHeight="1" x14ac:dyDescent="0.2">
      <c r="A479" s="840"/>
      <c r="B479" s="841"/>
      <c r="C479" s="841"/>
      <c r="D479" s="841"/>
      <c r="E479" s="841"/>
      <c r="F479" s="841"/>
      <c r="G479" s="841"/>
      <c r="H479" s="841"/>
      <c r="I479" s="841"/>
      <c r="J479" s="842"/>
      <c r="K479" s="841"/>
      <c r="L479" s="841"/>
      <c r="M479" s="841"/>
      <c r="N479" s="841"/>
      <c r="O479" s="841"/>
      <c r="P479" s="841"/>
      <c r="Q479" s="841"/>
      <c r="R479" s="841"/>
      <c r="S479" s="841"/>
      <c r="T479" s="841"/>
      <c r="U479" s="841"/>
      <c r="V479" s="841"/>
      <c r="W479" s="841"/>
      <c r="X479" s="841"/>
      <c r="Y479" s="841"/>
      <c r="Z479" s="841"/>
    </row>
    <row r="480" spans="1:26" ht="15.75" customHeight="1" x14ac:dyDescent="0.2">
      <c r="A480" s="840"/>
      <c r="B480" s="841"/>
      <c r="C480" s="841"/>
      <c r="D480" s="841"/>
      <c r="E480" s="841"/>
      <c r="F480" s="841"/>
      <c r="G480" s="841"/>
      <c r="H480" s="841"/>
      <c r="I480" s="841"/>
      <c r="J480" s="842"/>
      <c r="K480" s="841"/>
      <c r="L480" s="841"/>
      <c r="M480" s="841"/>
      <c r="N480" s="841"/>
      <c r="O480" s="841"/>
      <c r="P480" s="841"/>
      <c r="Q480" s="841"/>
      <c r="R480" s="841"/>
      <c r="S480" s="841"/>
      <c r="T480" s="841"/>
      <c r="U480" s="841"/>
      <c r="V480" s="841"/>
      <c r="W480" s="841"/>
      <c r="X480" s="841"/>
      <c r="Y480" s="841"/>
      <c r="Z480" s="841"/>
    </row>
    <row r="481" spans="1:26" ht="15.75" customHeight="1" x14ac:dyDescent="0.2">
      <c r="A481" s="840"/>
      <c r="B481" s="841"/>
      <c r="C481" s="841"/>
      <c r="D481" s="841"/>
      <c r="E481" s="841"/>
      <c r="F481" s="841"/>
      <c r="G481" s="841"/>
      <c r="H481" s="841"/>
      <c r="I481" s="841"/>
      <c r="J481" s="842"/>
      <c r="K481" s="841"/>
      <c r="L481" s="841"/>
      <c r="M481" s="841"/>
      <c r="N481" s="841"/>
      <c r="O481" s="841"/>
      <c r="P481" s="841"/>
      <c r="Q481" s="841"/>
      <c r="R481" s="841"/>
      <c r="S481" s="841"/>
      <c r="T481" s="841"/>
      <c r="U481" s="841"/>
      <c r="V481" s="841"/>
      <c r="W481" s="841"/>
      <c r="X481" s="841"/>
      <c r="Y481" s="841"/>
      <c r="Z481" s="841"/>
    </row>
    <row r="482" spans="1:26" ht="15.75" customHeight="1" x14ac:dyDescent="0.2">
      <c r="A482" s="840"/>
      <c r="B482" s="841"/>
      <c r="C482" s="841"/>
      <c r="D482" s="841"/>
      <c r="E482" s="841"/>
      <c r="F482" s="841"/>
      <c r="G482" s="841"/>
      <c r="H482" s="841"/>
      <c r="I482" s="841"/>
      <c r="J482" s="842"/>
      <c r="K482" s="841"/>
      <c r="L482" s="841"/>
      <c r="M482" s="841"/>
      <c r="N482" s="841"/>
      <c r="O482" s="841"/>
      <c r="P482" s="841"/>
      <c r="Q482" s="841"/>
      <c r="R482" s="841"/>
      <c r="S482" s="841"/>
      <c r="T482" s="841"/>
      <c r="U482" s="841"/>
      <c r="V482" s="841"/>
      <c r="W482" s="841"/>
      <c r="X482" s="841"/>
      <c r="Y482" s="841"/>
      <c r="Z482" s="841"/>
    </row>
    <row r="483" spans="1:26" ht="15.75" customHeight="1" x14ac:dyDescent="0.2">
      <c r="A483" s="840"/>
      <c r="B483" s="841"/>
      <c r="C483" s="841"/>
      <c r="D483" s="841"/>
      <c r="E483" s="841"/>
      <c r="F483" s="841"/>
      <c r="G483" s="841"/>
      <c r="H483" s="841"/>
      <c r="I483" s="841"/>
      <c r="J483" s="842"/>
      <c r="K483" s="841"/>
      <c r="L483" s="841"/>
      <c r="M483" s="841"/>
      <c r="N483" s="841"/>
      <c r="O483" s="841"/>
      <c r="P483" s="841"/>
      <c r="Q483" s="841"/>
      <c r="R483" s="841"/>
      <c r="S483" s="841"/>
      <c r="T483" s="841"/>
      <c r="U483" s="841"/>
      <c r="V483" s="841"/>
      <c r="W483" s="841"/>
      <c r="X483" s="841"/>
      <c r="Y483" s="841"/>
      <c r="Z483" s="841"/>
    </row>
    <row r="484" spans="1:26" ht="15.75" customHeight="1" x14ac:dyDescent="0.2">
      <c r="A484" s="840"/>
      <c r="B484" s="841"/>
      <c r="C484" s="841"/>
      <c r="D484" s="841"/>
      <c r="E484" s="841"/>
      <c r="F484" s="841"/>
      <c r="G484" s="841"/>
      <c r="H484" s="841"/>
      <c r="I484" s="841"/>
      <c r="J484" s="842"/>
      <c r="K484" s="841"/>
      <c r="L484" s="841"/>
      <c r="M484" s="841"/>
      <c r="N484" s="841"/>
      <c r="O484" s="841"/>
      <c r="P484" s="841"/>
      <c r="Q484" s="841"/>
      <c r="R484" s="841"/>
      <c r="S484" s="841"/>
      <c r="T484" s="841"/>
      <c r="U484" s="841"/>
      <c r="V484" s="841"/>
      <c r="W484" s="841"/>
      <c r="X484" s="841"/>
      <c r="Y484" s="841"/>
      <c r="Z484" s="841"/>
    </row>
    <row r="485" spans="1:26" ht="15.75" customHeight="1" x14ac:dyDescent="0.2">
      <c r="A485" s="840"/>
      <c r="B485" s="841"/>
      <c r="C485" s="841"/>
      <c r="D485" s="841"/>
      <c r="E485" s="841"/>
      <c r="F485" s="841"/>
      <c r="G485" s="841"/>
      <c r="H485" s="841"/>
      <c r="I485" s="841"/>
      <c r="J485" s="842"/>
      <c r="K485" s="841"/>
      <c r="L485" s="841"/>
      <c r="M485" s="841"/>
      <c r="N485" s="841"/>
      <c r="O485" s="841"/>
      <c r="P485" s="841"/>
      <c r="Q485" s="841"/>
      <c r="R485" s="841"/>
      <c r="S485" s="841"/>
      <c r="T485" s="841"/>
      <c r="U485" s="841"/>
      <c r="V485" s="841"/>
      <c r="W485" s="841"/>
      <c r="X485" s="841"/>
      <c r="Y485" s="841"/>
      <c r="Z485" s="841"/>
    </row>
    <row r="486" spans="1:26" ht="15.75" customHeight="1" x14ac:dyDescent="0.2">
      <c r="A486" s="840"/>
      <c r="B486" s="841"/>
      <c r="C486" s="841"/>
      <c r="D486" s="841"/>
      <c r="E486" s="841"/>
      <c r="F486" s="841"/>
      <c r="G486" s="841"/>
      <c r="H486" s="841"/>
      <c r="I486" s="841"/>
      <c r="J486" s="842"/>
      <c r="K486" s="841"/>
      <c r="L486" s="841"/>
      <c r="M486" s="841"/>
      <c r="N486" s="841"/>
      <c r="O486" s="841"/>
      <c r="P486" s="841"/>
      <c r="Q486" s="841"/>
      <c r="R486" s="841"/>
      <c r="S486" s="841"/>
      <c r="T486" s="841"/>
      <c r="U486" s="841"/>
      <c r="V486" s="841"/>
      <c r="W486" s="841"/>
      <c r="X486" s="841"/>
      <c r="Y486" s="841"/>
      <c r="Z486" s="841"/>
    </row>
    <row r="487" spans="1:26" ht="15.75" customHeight="1" x14ac:dyDescent="0.2">
      <c r="A487" s="840"/>
      <c r="B487" s="841"/>
      <c r="C487" s="841"/>
      <c r="D487" s="841"/>
      <c r="E487" s="841"/>
      <c r="F487" s="841"/>
      <c r="G487" s="841"/>
      <c r="H487" s="841"/>
      <c r="I487" s="841"/>
      <c r="J487" s="842"/>
      <c r="K487" s="841"/>
      <c r="L487" s="841"/>
      <c r="M487" s="841"/>
      <c r="N487" s="841"/>
      <c r="O487" s="841"/>
      <c r="P487" s="841"/>
      <c r="Q487" s="841"/>
      <c r="R487" s="841"/>
      <c r="S487" s="841"/>
      <c r="T487" s="841"/>
      <c r="U487" s="841"/>
      <c r="V487" s="841"/>
      <c r="W487" s="841"/>
      <c r="X487" s="841"/>
      <c r="Y487" s="841"/>
      <c r="Z487" s="841"/>
    </row>
    <row r="488" spans="1:26" ht="15.75" customHeight="1" x14ac:dyDescent="0.2">
      <c r="A488" s="840"/>
      <c r="B488" s="841"/>
      <c r="C488" s="841"/>
      <c r="D488" s="841"/>
      <c r="E488" s="841"/>
      <c r="F488" s="841"/>
      <c r="G488" s="841"/>
      <c r="H488" s="841"/>
      <c r="I488" s="841"/>
      <c r="J488" s="842"/>
      <c r="K488" s="841"/>
      <c r="L488" s="841"/>
      <c r="M488" s="841"/>
      <c r="N488" s="841"/>
      <c r="O488" s="841"/>
      <c r="P488" s="841"/>
      <c r="Q488" s="841"/>
      <c r="R488" s="841"/>
      <c r="S488" s="841"/>
      <c r="T488" s="841"/>
      <c r="U488" s="841"/>
      <c r="V488" s="841"/>
      <c r="W488" s="841"/>
      <c r="X488" s="841"/>
      <c r="Y488" s="841"/>
      <c r="Z488" s="841"/>
    </row>
    <row r="489" spans="1:26" ht="15.75" customHeight="1" x14ac:dyDescent="0.2">
      <c r="A489" s="840"/>
      <c r="B489" s="841"/>
      <c r="C489" s="841"/>
      <c r="D489" s="841"/>
      <c r="E489" s="841"/>
      <c r="F489" s="841"/>
      <c r="G489" s="841"/>
      <c r="H489" s="841"/>
      <c r="I489" s="841"/>
      <c r="J489" s="842"/>
      <c r="K489" s="841"/>
      <c r="L489" s="841"/>
      <c r="M489" s="841"/>
      <c r="N489" s="841"/>
      <c r="O489" s="841"/>
      <c r="P489" s="841"/>
      <c r="Q489" s="841"/>
      <c r="R489" s="841"/>
      <c r="S489" s="841"/>
      <c r="T489" s="841"/>
      <c r="U489" s="841"/>
      <c r="V489" s="841"/>
      <c r="W489" s="841"/>
      <c r="X489" s="841"/>
      <c r="Y489" s="841"/>
      <c r="Z489" s="841"/>
    </row>
    <row r="490" spans="1:26" ht="15.75" customHeight="1" x14ac:dyDescent="0.2">
      <c r="A490" s="840"/>
      <c r="B490" s="841"/>
      <c r="C490" s="841"/>
      <c r="D490" s="841"/>
      <c r="E490" s="841"/>
      <c r="F490" s="841"/>
      <c r="G490" s="841"/>
      <c r="H490" s="841"/>
      <c r="I490" s="841"/>
      <c r="J490" s="842"/>
      <c r="K490" s="841"/>
      <c r="L490" s="841"/>
      <c r="M490" s="841"/>
      <c r="N490" s="841"/>
      <c r="O490" s="841"/>
      <c r="P490" s="841"/>
      <c r="Q490" s="841"/>
      <c r="R490" s="841"/>
      <c r="S490" s="841"/>
      <c r="T490" s="841"/>
      <c r="U490" s="841"/>
      <c r="V490" s="841"/>
      <c r="W490" s="841"/>
      <c r="X490" s="841"/>
      <c r="Y490" s="841"/>
      <c r="Z490" s="841"/>
    </row>
    <row r="491" spans="1:26" ht="15.75" customHeight="1" x14ac:dyDescent="0.2">
      <c r="A491" s="840"/>
      <c r="B491" s="841"/>
      <c r="C491" s="841"/>
      <c r="D491" s="841"/>
      <c r="E491" s="841"/>
      <c r="F491" s="841"/>
      <c r="G491" s="841"/>
      <c r="H491" s="841"/>
      <c r="I491" s="841"/>
      <c r="J491" s="842"/>
      <c r="K491" s="841"/>
      <c r="L491" s="841"/>
      <c r="M491" s="841"/>
      <c r="N491" s="841"/>
      <c r="O491" s="841"/>
      <c r="P491" s="841"/>
      <c r="Q491" s="841"/>
      <c r="R491" s="841"/>
      <c r="S491" s="841"/>
      <c r="T491" s="841"/>
      <c r="U491" s="841"/>
      <c r="V491" s="841"/>
      <c r="W491" s="841"/>
      <c r="X491" s="841"/>
      <c r="Y491" s="841"/>
      <c r="Z491" s="841"/>
    </row>
    <row r="492" spans="1:26" ht="15.75" customHeight="1" x14ac:dyDescent="0.2">
      <c r="A492" s="840"/>
      <c r="B492" s="841"/>
      <c r="C492" s="841"/>
      <c r="D492" s="841"/>
      <c r="E492" s="841"/>
      <c r="F492" s="841"/>
      <c r="G492" s="841"/>
      <c r="H492" s="841"/>
      <c r="I492" s="841"/>
      <c r="J492" s="842"/>
      <c r="K492" s="841"/>
      <c r="L492" s="841"/>
      <c r="M492" s="841"/>
      <c r="N492" s="841"/>
      <c r="O492" s="841"/>
      <c r="P492" s="841"/>
      <c r="Q492" s="841"/>
      <c r="R492" s="841"/>
      <c r="S492" s="841"/>
      <c r="T492" s="841"/>
      <c r="U492" s="841"/>
      <c r="V492" s="841"/>
      <c r="W492" s="841"/>
      <c r="X492" s="841"/>
      <c r="Y492" s="841"/>
      <c r="Z492" s="841"/>
    </row>
    <row r="493" spans="1:26" ht="15.75" customHeight="1" x14ac:dyDescent="0.2">
      <c r="A493" s="840"/>
      <c r="B493" s="841"/>
      <c r="C493" s="841"/>
      <c r="D493" s="841"/>
      <c r="E493" s="841"/>
      <c r="F493" s="841"/>
      <c r="G493" s="841"/>
      <c r="H493" s="841"/>
      <c r="I493" s="841"/>
      <c r="J493" s="842"/>
      <c r="K493" s="841"/>
      <c r="L493" s="841"/>
      <c r="M493" s="841"/>
      <c r="N493" s="841"/>
      <c r="O493" s="841"/>
      <c r="P493" s="841"/>
      <c r="Q493" s="841"/>
      <c r="R493" s="841"/>
      <c r="S493" s="841"/>
      <c r="T493" s="841"/>
      <c r="U493" s="841"/>
      <c r="V493" s="841"/>
      <c r="W493" s="841"/>
      <c r="X493" s="841"/>
      <c r="Y493" s="841"/>
      <c r="Z493" s="841"/>
    </row>
    <row r="494" spans="1:26" ht="15.75" customHeight="1" x14ac:dyDescent="0.2">
      <c r="A494" s="840"/>
      <c r="B494" s="841"/>
      <c r="C494" s="841"/>
      <c r="D494" s="841"/>
      <c r="E494" s="841"/>
      <c r="F494" s="841"/>
      <c r="G494" s="841"/>
      <c r="H494" s="841"/>
      <c r="I494" s="841"/>
      <c r="J494" s="842"/>
      <c r="K494" s="841"/>
      <c r="L494" s="841"/>
      <c r="M494" s="841"/>
      <c r="N494" s="841"/>
      <c r="O494" s="841"/>
      <c r="P494" s="841"/>
      <c r="Q494" s="841"/>
      <c r="R494" s="841"/>
      <c r="S494" s="841"/>
      <c r="T494" s="841"/>
      <c r="U494" s="841"/>
      <c r="V494" s="841"/>
      <c r="W494" s="841"/>
      <c r="X494" s="841"/>
      <c r="Y494" s="841"/>
      <c r="Z494" s="841"/>
    </row>
    <row r="495" spans="1:26" ht="15.75" customHeight="1" x14ac:dyDescent="0.2">
      <c r="A495" s="840"/>
      <c r="B495" s="841"/>
      <c r="C495" s="841"/>
      <c r="D495" s="841"/>
      <c r="E495" s="841"/>
      <c r="F495" s="841"/>
      <c r="G495" s="841"/>
      <c r="H495" s="841"/>
      <c r="I495" s="841"/>
      <c r="J495" s="842"/>
      <c r="K495" s="841"/>
      <c r="L495" s="841"/>
      <c r="M495" s="841"/>
      <c r="N495" s="841"/>
      <c r="O495" s="841"/>
      <c r="P495" s="841"/>
      <c r="Q495" s="841"/>
      <c r="R495" s="841"/>
      <c r="S495" s="841"/>
      <c r="T495" s="841"/>
      <c r="U495" s="841"/>
      <c r="V495" s="841"/>
      <c r="W495" s="841"/>
      <c r="X495" s="841"/>
      <c r="Y495" s="841"/>
      <c r="Z495" s="841"/>
    </row>
    <row r="496" spans="1:26" ht="15.75" customHeight="1" x14ac:dyDescent="0.2">
      <c r="A496" s="840"/>
      <c r="B496" s="841"/>
      <c r="C496" s="841"/>
      <c r="D496" s="841"/>
      <c r="E496" s="841"/>
      <c r="F496" s="841"/>
      <c r="G496" s="841"/>
      <c r="H496" s="841"/>
      <c r="I496" s="841"/>
      <c r="J496" s="842"/>
      <c r="K496" s="841"/>
      <c r="L496" s="841"/>
      <c r="M496" s="841"/>
      <c r="N496" s="841"/>
      <c r="O496" s="841"/>
      <c r="P496" s="841"/>
      <c r="Q496" s="841"/>
      <c r="R496" s="841"/>
      <c r="S496" s="841"/>
      <c r="T496" s="841"/>
      <c r="U496" s="841"/>
      <c r="V496" s="841"/>
      <c r="W496" s="841"/>
      <c r="X496" s="841"/>
      <c r="Y496" s="841"/>
      <c r="Z496" s="841"/>
    </row>
    <row r="497" spans="1:26" ht="15.75" customHeight="1" x14ac:dyDescent="0.2">
      <c r="A497" s="840"/>
      <c r="B497" s="841"/>
      <c r="C497" s="841"/>
      <c r="D497" s="841"/>
      <c r="E497" s="841"/>
      <c r="F497" s="841"/>
      <c r="G497" s="841"/>
      <c r="H497" s="841"/>
      <c r="I497" s="841"/>
      <c r="J497" s="842"/>
      <c r="K497" s="841"/>
      <c r="L497" s="841"/>
      <c r="M497" s="841"/>
      <c r="N497" s="841"/>
      <c r="O497" s="841"/>
      <c r="P497" s="841"/>
      <c r="Q497" s="841"/>
      <c r="R497" s="841"/>
      <c r="S497" s="841"/>
      <c r="T497" s="841"/>
      <c r="U497" s="841"/>
      <c r="V497" s="841"/>
      <c r="W497" s="841"/>
      <c r="X497" s="841"/>
      <c r="Y497" s="841"/>
      <c r="Z497" s="841"/>
    </row>
    <row r="498" spans="1:26" ht="15.75" customHeight="1" x14ac:dyDescent="0.2">
      <c r="A498" s="840"/>
      <c r="B498" s="841"/>
      <c r="C498" s="841"/>
      <c r="D498" s="841"/>
      <c r="E498" s="841"/>
      <c r="F498" s="841"/>
      <c r="G498" s="841"/>
      <c r="H498" s="841"/>
      <c r="I498" s="841"/>
      <c r="J498" s="842"/>
      <c r="K498" s="841"/>
      <c r="L498" s="841"/>
      <c r="M498" s="841"/>
      <c r="N498" s="841"/>
      <c r="O498" s="841"/>
      <c r="P498" s="841"/>
      <c r="Q498" s="841"/>
      <c r="R498" s="841"/>
      <c r="S498" s="841"/>
      <c r="T498" s="841"/>
      <c r="U498" s="841"/>
      <c r="V498" s="841"/>
      <c r="W498" s="841"/>
      <c r="X498" s="841"/>
      <c r="Y498" s="841"/>
      <c r="Z498" s="841"/>
    </row>
    <row r="499" spans="1:26" ht="15.75" customHeight="1" x14ac:dyDescent="0.2">
      <c r="A499" s="840"/>
      <c r="B499" s="841"/>
      <c r="C499" s="841"/>
      <c r="D499" s="841"/>
      <c r="E499" s="841"/>
      <c r="F499" s="841"/>
      <c r="G499" s="841"/>
      <c r="H499" s="841"/>
      <c r="I499" s="841"/>
      <c r="J499" s="842"/>
      <c r="K499" s="841"/>
      <c r="L499" s="841"/>
      <c r="M499" s="841"/>
      <c r="N499" s="841"/>
      <c r="O499" s="841"/>
      <c r="P499" s="841"/>
      <c r="Q499" s="841"/>
      <c r="R499" s="841"/>
      <c r="S499" s="841"/>
      <c r="T499" s="841"/>
      <c r="U499" s="841"/>
      <c r="V499" s="841"/>
      <c r="W499" s="841"/>
      <c r="X499" s="841"/>
      <c r="Y499" s="841"/>
      <c r="Z499" s="841"/>
    </row>
    <row r="500" spans="1:26" ht="15.75" customHeight="1" x14ac:dyDescent="0.2">
      <c r="A500" s="840"/>
      <c r="B500" s="841"/>
      <c r="C500" s="841"/>
      <c r="D500" s="841"/>
      <c r="E500" s="841"/>
      <c r="F500" s="841"/>
      <c r="G500" s="841"/>
      <c r="H500" s="841"/>
      <c r="I500" s="841"/>
      <c r="J500" s="842"/>
      <c r="K500" s="841"/>
      <c r="L500" s="841"/>
      <c r="M500" s="841"/>
      <c r="N500" s="841"/>
      <c r="O500" s="841"/>
      <c r="P500" s="841"/>
      <c r="Q500" s="841"/>
      <c r="R500" s="841"/>
      <c r="S500" s="841"/>
      <c r="T500" s="841"/>
      <c r="U500" s="841"/>
      <c r="V500" s="841"/>
      <c r="W500" s="841"/>
      <c r="X500" s="841"/>
      <c r="Y500" s="841"/>
      <c r="Z500" s="841"/>
    </row>
    <row r="501" spans="1:26" ht="15.75" customHeight="1" x14ac:dyDescent="0.2">
      <c r="A501" s="840"/>
      <c r="B501" s="841"/>
      <c r="C501" s="841"/>
      <c r="D501" s="841"/>
      <c r="E501" s="841"/>
      <c r="F501" s="841"/>
      <c r="G501" s="841"/>
      <c r="H501" s="841"/>
      <c r="I501" s="841"/>
      <c r="J501" s="842"/>
      <c r="K501" s="841"/>
      <c r="L501" s="841"/>
      <c r="M501" s="841"/>
      <c r="N501" s="841"/>
      <c r="O501" s="841"/>
      <c r="P501" s="841"/>
      <c r="Q501" s="841"/>
      <c r="R501" s="841"/>
      <c r="S501" s="841"/>
      <c r="T501" s="841"/>
      <c r="U501" s="841"/>
      <c r="V501" s="841"/>
      <c r="W501" s="841"/>
      <c r="X501" s="841"/>
      <c r="Y501" s="841"/>
      <c r="Z501" s="841"/>
    </row>
    <row r="502" spans="1:26" ht="15.75" customHeight="1" x14ac:dyDescent="0.2">
      <c r="A502" s="840"/>
      <c r="B502" s="841"/>
      <c r="C502" s="841"/>
      <c r="D502" s="841"/>
      <c r="E502" s="841"/>
      <c r="F502" s="841"/>
      <c r="G502" s="841"/>
      <c r="H502" s="841"/>
      <c r="I502" s="841"/>
      <c r="J502" s="842"/>
      <c r="K502" s="841"/>
      <c r="L502" s="841"/>
      <c r="M502" s="841"/>
      <c r="N502" s="841"/>
      <c r="O502" s="841"/>
      <c r="P502" s="841"/>
      <c r="Q502" s="841"/>
      <c r="R502" s="841"/>
      <c r="S502" s="841"/>
      <c r="T502" s="841"/>
      <c r="U502" s="841"/>
      <c r="V502" s="841"/>
      <c r="W502" s="841"/>
      <c r="X502" s="841"/>
      <c r="Y502" s="841"/>
      <c r="Z502" s="841"/>
    </row>
    <row r="503" spans="1:26" ht="15.75" customHeight="1" x14ac:dyDescent="0.2">
      <c r="A503" s="840"/>
      <c r="B503" s="841"/>
      <c r="C503" s="841"/>
      <c r="D503" s="841"/>
      <c r="E503" s="841"/>
      <c r="F503" s="841"/>
      <c r="G503" s="841"/>
      <c r="H503" s="841"/>
      <c r="I503" s="841"/>
      <c r="J503" s="842"/>
      <c r="K503" s="841"/>
      <c r="L503" s="841"/>
      <c r="M503" s="841"/>
      <c r="N503" s="841"/>
      <c r="O503" s="841"/>
      <c r="P503" s="841"/>
      <c r="Q503" s="841"/>
      <c r="R503" s="841"/>
      <c r="S503" s="841"/>
      <c r="T503" s="841"/>
      <c r="U503" s="841"/>
      <c r="V503" s="841"/>
      <c r="W503" s="841"/>
      <c r="X503" s="841"/>
      <c r="Y503" s="841"/>
      <c r="Z503" s="841"/>
    </row>
    <row r="504" spans="1:26" ht="15.75" customHeight="1" x14ac:dyDescent="0.2">
      <c r="A504" s="840"/>
      <c r="B504" s="841"/>
      <c r="C504" s="841"/>
      <c r="D504" s="841"/>
      <c r="E504" s="841"/>
      <c r="F504" s="841"/>
      <c r="G504" s="841"/>
      <c r="H504" s="841"/>
      <c r="I504" s="841"/>
      <c r="J504" s="842"/>
      <c r="K504" s="841"/>
      <c r="L504" s="841"/>
      <c r="M504" s="841"/>
      <c r="N504" s="841"/>
      <c r="O504" s="841"/>
      <c r="P504" s="841"/>
      <c r="Q504" s="841"/>
      <c r="R504" s="841"/>
      <c r="S504" s="841"/>
      <c r="T504" s="841"/>
      <c r="U504" s="841"/>
      <c r="V504" s="841"/>
      <c r="W504" s="841"/>
      <c r="X504" s="841"/>
      <c r="Y504" s="841"/>
      <c r="Z504" s="841"/>
    </row>
    <row r="505" spans="1:26" ht="15.75" customHeight="1" x14ac:dyDescent="0.2">
      <c r="A505" s="840"/>
      <c r="B505" s="841"/>
      <c r="C505" s="841"/>
      <c r="D505" s="841"/>
      <c r="E505" s="841"/>
      <c r="F505" s="841"/>
      <c r="G505" s="841"/>
      <c r="H505" s="841"/>
      <c r="I505" s="841"/>
      <c r="J505" s="842"/>
      <c r="K505" s="841"/>
      <c r="L505" s="841"/>
      <c r="M505" s="841"/>
      <c r="N505" s="841"/>
      <c r="O505" s="841"/>
      <c r="P505" s="841"/>
      <c r="Q505" s="841"/>
      <c r="R505" s="841"/>
      <c r="S505" s="841"/>
      <c r="T505" s="841"/>
      <c r="U505" s="841"/>
      <c r="V505" s="841"/>
      <c r="W505" s="841"/>
      <c r="X505" s="841"/>
      <c r="Y505" s="841"/>
      <c r="Z505" s="841"/>
    </row>
    <row r="506" spans="1:26" ht="15.75" customHeight="1" x14ac:dyDescent="0.2">
      <c r="A506" s="840"/>
      <c r="B506" s="841"/>
      <c r="C506" s="841"/>
      <c r="D506" s="841"/>
      <c r="E506" s="841"/>
      <c r="F506" s="841"/>
      <c r="G506" s="841"/>
      <c r="H506" s="841"/>
      <c r="I506" s="841"/>
      <c r="J506" s="842"/>
      <c r="K506" s="841"/>
      <c r="L506" s="841"/>
      <c r="M506" s="841"/>
      <c r="N506" s="841"/>
      <c r="O506" s="841"/>
      <c r="P506" s="841"/>
      <c r="Q506" s="841"/>
      <c r="R506" s="841"/>
      <c r="S506" s="841"/>
      <c r="T506" s="841"/>
      <c r="U506" s="841"/>
      <c r="V506" s="841"/>
      <c r="W506" s="841"/>
      <c r="X506" s="841"/>
      <c r="Y506" s="841"/>
      <c r="Z506" s="841"/>
    </row>
    <row r="507" spans="1:26" ht="15.75" customHeight="1" x14ac:dyDescent="0.2">
      <c r="A507" s="840"/>
      <c r="B507" s="841"/>
      <c r="C507" s="841"/>
      <c r="D507" s="841"/>
      <c r="E507" s="841"/>
      <c r="F507" s="841"/>
      <c r="G507" s="841"/>
      <c r="H507" s="841"/>
      <c r="I507" s="841"/>
      <c r="J507" s="842"/>
      <c r="K507" s="841"/>
      <c r="L507" s="841"/>
      <c r="M507" s="841"/>
      <c r="N507" s="841"/>
      <c r="O507" s="841"/>
      <c r="P507" s="841"/>
      <c r="Q507" s="841"/>
      <c r="R507" s="841"/>
      <c r="S507" s="841"/>
      <c r="T507" s="841"/>
      <c r="U507" s="841"/>
      <c r="V507" s="841"/>
      <c r="W507" s="841"/>
      <c r="X507" s="841"/>
      <c r="Y507" s="841"/>
      <c r="Z507" s="841"/>
    </row>
    <row r="508" spans="1:26" ht="15.75" customHeight="1" x14ac:dyDescent="0.2">
      <c r="A508" s="840"/>
      <c r="B508" s="841"/>
      <c r="C508" s="841"/>
      <c r="D508" s="841"/>
      <c r="E508" s="841"/>
      <c r="F508" s="841"/>
      <c r="G508" s="841"/>
      <c r="H508" s="841"/>
      <c r="I508" s="841"/>
      <c r="J508" s="842"/>
      <c r="K508" s="841"/>
      <c r="L508" s="841"/>
      <c r="M508" s="841"/>
      <c r="N508" s="841"/>
      <c r="O508" s="841"/>
      <c r="P508" s="841"/>
      <c r="Q508" s="841"/>
      <c r="R508" s="841"/>
      <c r="S508" s="841"/>
      <c r="T508" s="841"/>
      <c r="U508" s="841"/>
      <c r="V508" s="841"/>
      <c r="W508" s="841"/>
      <c r="X508" s="841"/>
      <c r="Y508" s="841"/>
      <c r="Z508" s="841"/>
    </row>
    <row r="509" spans="1:26" ht="15.75" customHeight="1" x14ac:dyDescent="0.2">
      <c r="A509" s="840"/>
      <c r="B509" s="841"/>
      <c r="C509" s="841"/>
      <c r="D509" s="841"/>
      <c r="E509" s="841"/>
      <c r="F509" s="841"/>
      <c r="G509" s="841"/>
      <c r="H509" s="841"/>
      <c r="I509" s="841"/>
      <c r="J509" s="842"/>
      <c r="K509" s="841"/>
      <c r="L509" s="841"/>
      <c r="M509" s="841"/>
      <c r="N509" s="841"/>
      <c r="O509" s="841"/>
      <c r="P509" s="841"/>
      <c r="Q509" s="841"/>
      <c r="R509" s="841"/>
      <c r="S509" s="841"/>
      <c r="T509" s="841"/>
      <c r="U509" s="841"/>
      <c r="V509" s="841"/>
      <c r="W509" s="841"/>
      <c r="X509" s="841"/>
      <c r="Y509" s="841"/>
      <c r="Z509" s="841"/>
    </row>
    <row r="510" spans="1:26" ht="15.75" customHeight="1" x14ac:dyDescent="0.2">
      <c r="A510" s="840"/>
      <c r="B510" s="841"/>
      <c r="C510" s="841"/>
      <c r="D510" s="841"/>
      <c r="E510" s="841"/>
      <c r="F510" s="841"/>
      <c r="G510" s="841"/>
      <c r="H510" s="841"/>
      <c r="I510" s="841"/>
      <c r="J510" s="842"/>
      <c r="K510" s="841"/>
      <c r="L510" s="841"/>
      <c r="M510" s="841"/>
      <c r="N510" s="841"/>
      <c r="O510" s="841"/>
      <c r="P510" s="841"/>
      <c r="Q510" s="841"/>
      <c r="R510" s="841"/>
      <c r="S510" s="841"/>
      <c r="T510" s="841"/>
      <c r="U510" s="841"/>
      <c r="V510" s="841"/>
      <c r="W510" s="841"/>
      <c r="X510" s="841"/>
      <c r="Y510" s="841"/>
      <c r="Z510" s="841"/>
    </row>
    <row r="511" spans="1:26" ht="15.75" customHeight="1" x14ac:dyDescent="0.2">
      <c r="A511" s="840"/>
      <c r="B511" s="841"/>
      <c r="C511" s="841"/>
      <c r="D511" s="841"/>
      <c r="E511" s="841"/>
      <c r="F511" s="841"/>
      <c r="G511" s="841"/>
      <c r="H511" s="841"/>
      <c r="I511" s="841"/>
      <c r="J511" s="842"/>
      <c r="K511" s="841"/>
      <c r="L511" s="841"/>
      <c r="M511" s="841"/>
      <c r="N511" s="841"/>
      <c r="O511" s="841"/>
      <c r="P511" s="841"/>
      <c r="Q511" s="841"/>
      <c r="R511" s="841"/>
      <c r="S511" s="841"/>
      <c r="T511" s="841"/>
      <c r="U511" s="841"/>
      <c r="V511" s="841"/>
      <c r="W511" s="841"/>
      <c r="X511" s="841"/>
      <c r="Y511" s="841"/>
      <c r="Z511" s="841"/>
    </row>
    <row r="512" spans="1:26" ht="15.75" customHeight="1" x14ac:dyDescent="0.2">
      <c r="A512" s="840"/>
      <c r="B512" s="841"/>
      <c r="C512" s="841"/>
      <c r="D512" s="841"/>
      <c r="E512" s="841"/>
      <c r="F512" s="841"/>
      <c r="G512" s="841"/>
      <c r="H512" s="841"/>
      <c r="I512" s="841"/>
      <c r="J512" s="842"/>
      <c r="K512" s="841"/>
      <c r="L512" s="841"/>
      <c r="M512" s="841"/>
      <c r="N512" s="841"/>
      <c r="O512" s="841"/>
      <c r="P512" s="841"/>
      <c r="Q512" s="841"/>
      <c r="R512" s="841"/>
      <c r="S512" s="841"/>
      <c r="T512" s="841"/>
      <c r="U512" s="841"/>
      <c r="V512" s="841"/>
      <c r="W512" s="841"/>
      <c r="X512" s="841"/>
      <c r="Y512" s="841"/>
      <c r="Z512" s="841"/>
    </row>
    <row r="513" spans="1:26" ht="15.75" customHeight="1" x14ac:dyDescent="0.2">
      <c r="A513" s="840"/>
      <c r="B513" s="841"/>
      <c r="C513" s="841"/>
      <c r="D513" s="841"/>
      <c r="E513" s="841"/>
      <c r="F513" s="841"/>
      <c r="G513" s="841"/>
      <c r="H513" s="841"/>
      <c r="I513" s="841"/>
      <c r="J513" s="842"/>
      <c r="K513" s="841"/>
      <c r="L513" s="841"/>
      <c r="M513" s="841"/>
      <c r="N513" s="841"/>
      <c r="O513" s="841"/>
      <c r="P513" s="841"/>
      <c r="Q513" s="841"/>
      <c r="R513" s="841"/>
      <c r="S513" s="841"/>
      <c r="T513" s="841"/>
      <c r="U513" s="841"/>
      <c r="V513" s="841"/>
      <c r="W513" s="841"/>
      <c r="X513" s="841"/>
      <c r="Y513" s="841"/>
      <c r="Z513" s="841"/>
    </row>
    <row r="514" spans="1:26" ht="15.75" customHeight="1" x14ac:dyDescent="0.2">
      <c r="A514" s="840"/>
      <c r="B514" s="841"/>
      <c r="C514" s="841"/>
      <c r="D514" s="841"/>
      <c r="E514" s="841"/>
      <c r="F514" s="841"/>
      <c r="G514" s="841"/>
      <c r="H514" s="841"/>
      <c r="I514" s="841"/>
      <c r="J514" s="842"/>
      <c r="K514" s="841"/>
      <c r="L514" s="841"/>
      <c r="M514" s="841"/>
      <c r="N514" s="841"/>
      <c r="O514" s="841"/>
      <c r="P514" s="841"/>
      <c r="Q514" s="841"/>
      <c r="R514" s="841"/>
      <c r="S514" s="841"/>
      <c r="T514" s="841"/>
      <c r="U514" s="841"/>
      <c r="V514" s="841"/>
      <c r="W514" s="841"/>
      <c r="X514" s="841"/>
      <c r="Y514" s="841"/>
      <c r="Z514" s="841"/>
    </row>
    <row r="515" spans="1:26" ht="15.75" customHeight="1" x14ac:dyDescent="0.2">
      <c r="A515" s="840"/>
      <c r="B515" s="841"/>
      <c r="C515" s="841"/>
      <c r="D515" s="841"/>
      <c r="E515" s="841"/>
      <c r="F515" s="841"/>
      <c r="G515" s="841"/>
      <c r="H515" s="841"/>
      <c r="I515" s="841"/>
      <c r="J515" s="842"/>
      <c r="K515" s="841"/>
      <c r="L515" s="841"/>
      <c r="M515" s="841"/>
      <c r="N515" s="841"/>
      <c r="O515" s="841"/>
      <c r="P515" s="841"/>
      <c r="Q515" s="841"/>
      <c r="R515" s="841"/>
      <c r="S515" s="841"/>
      <c r="T515" s="841"/>
      <c r="U515" s="841"/>
      <c r="V515" s="841"/>
      <c r="W515" s="841"/>
      <c r="X515" s="841"/>
      <c r="Y515" s="841"/>
      <c r="Z515" s="841"/>
    </row>
    <row r="516" spans="1:26" ht="15.75" customHeight="1" x14ac:dyDescent="0.2">
      <c r="A516" s="840"/>
      <c r="B516" s="841"/>
      <c r="C516" s="841"/>
      <c r="D516" s="841"/>
      <c r="E516" s="841"/>
      <c r="F516" s="841"/>
      <c r="G516" s="841"/>
      <c r="H516" s="841"/>
      <c r="I516" s="841"/>
      <c r="J516" s="842"/>
      <c r="K516" s="841"/>
      <c r="L516" s="841"/>
      <c r="M516" s="841"/>
      <c r="N516" s="841"/>
      <c r="O516" s="841"/>
      <c r="P516" s="841"/>
      <c r="Q516" s="841"/>
      <c r="R516" s="841"/>
      <c r="S516" s="841"/>
      <c r="T516" s="841"/>
      <c r="U516" s="841"/>
      <c r="V516" s="841"/>
      <c r="W516" s="841"/>
      <c r="X516" s="841"/>
      <c r="Y516" s="841"/>
      <c r="Z516" s="841"/>
    </row>
    <row r="517" spans="1:26" ht="15.75" customHeight="1" x14ac:dyDescent="0.2">
      <c r="A517" s="840"/>
      <c r="B517" s="841"/>
      <c r="C517" s="841"/>
      <c r="D517" s="841"/>
      <c r="E517" s="841"/>
      <c r="F517" s="841"/>
      <c r="G517" s="841"/>
      <c r="H517" s="841"/>
      <c r="I517" s="841"/>
      <c r="J517" s="842"/>
      <c r="K517" s="841"/>
      <c r="L517" s="841"/>
      <c r="M517" s="841"/>
      <c r="N517" s="841"/>
      <c r="O517" s="841"/>
      <c r="P517" s="841"/>
      <c r="Q517" s="841"/>
      <c r="R517" s="841"/>
      <c r="S517" s="841"/>
      <c r="T517" s="841"/>
      <c r="U517" s="841"/>
      <c r="V517" s="841"/>
      <c r="W517" s="841"/>
      <c r="X517" s="841"/>
      <c r="Y517" s="841"/>
      <c r="Z517" s="841"/>
    </row>
    <row r="518" spans="1:26" ht="15.75" customHeight="1" x14ac:dyDescent="0.2">
      <c r="A518" s="840"/>
      <c r="B518" s="841"/>
      <c r="C518" s="841"/>
      <c r="D518" s="841"/>
      <c r="E518" s="841"/>
      <c r="F518" s="841"/>
      <c r="G518" s="841"/>
      <c r="H518" s="841"/>
      <c r="I518" s="841"/>
      <c r="J518" s="842"/>
      <c r="K518" s="841"/>
      <c r="L518" s="841"/>
      <c r="M518" s="841"/>
      <c r="N518" s="841"/>
      <c r="O518" s="841"/>
      <c r="P518" s="841"/>
      <c r="Q518" s="841"/>
      <c r="R518" s="841"/>
      <c r="S518" s="841"/>
      <c r="T518" s="841"/>
      <c r="U518" s="841"/>
      <c r="V518" s="841"/>
      <c r="W518" s="841"/>
      <c r="X518" s="841"/>
      <c r="Y518" s="841"/>
      <c r="Z518" s="841"/>
    </row>
    <row r="519" spans="1:26" ht="15.75" customHeight="1" x14ac:dyDescent="0.2">
      <c r="A519" s="840"/>
      <c r="B519" s="841"/>
      <c r="C519" s="841"/>
      <c r="D519" s="841"/>
      <c r="E519" s="841"/>
      <c r="F519" s="841"/>
      <c r="G519" s="841"/>
      <c r="H519" s="841"/>
      <c r="I519" s="841"/>
      <c r="J519" s="842"/>
      <c r="K519" s="841"/>
      <c r="L519" s="841"/>
      <c r="M519" s="841"/>
      <c r="N519" s="841"/>
      <c r="O519" s="841"/>
      <c r="P519" s="841"/>
      <c r="Q519" s="841"/>
      <c r="R519" s="841"/>
      <c r="S519" s="841"/>
      <c r="T519" s="841"/>
      <c r="U519" s="841"/>
      <c r="V519" s="841"/>
      <c r="W519" s="841"/>
      <c r="X519" s="841"/>
      <c r="Y519" s="841"/>
      <c r="Z519" s="841"/>
    </row>
    <row r="520" spans="1:26" ht="15.75" customHeight="1" x14ac:dyDescent="0.2">
      <c r="A520" s="840"/>
      <c r="B520" s="841"/>
      <c r="C520" s="841"/>
      <c r="D520" s="841"/>
      <c r="E520" s="841"/>
      <c r="F520" s="841"/>
      <c r="G520" s="841"/>
      <c r="H520" s="841"/>
      <c r="I520" s="841"/>
      <c r="J520" s="842"/>
      <c r="K520" s="841"/>
      <c r="L520" s="841"/>
      <c r="M520" s="841"/>
      <c r="N520" s="841"/>
      <c r="O520" s="841"/>
      <c r="P520" s="841"/>
      <c r="Q520" s="841"/>
      <c r="R520" s="841"/>
      <c r="S520" s="841"/>
      <c r="T520" s="841"/>
      <c r="U520" s="841"/>
      <c r="V520" s="841"/>
      <c r="W520" s="841"/>
      <c r="X520" s="841"/>
      <c r="Y520" s="841"/>
      <c r="Z520" s="841"/>
    </row>
    <row r="521" spans="1:26" ht="15.75" customHeight="1" x14ac:dyDescent="0.2">
      <c r="A521" s="840"/>
      <c r="B521" s="841"/>
      <c r="C521" s="841"/>
      <c r="D521" s="841"/>
      <c r="E521" s="841"/>
      <c r="F521" s="841"/>
      <c r="G521" s="841"/>
      <c r="H521" s="841"/>
      <c r="I521" s="841"/>
      <c r="J521" s="842"/>
      <c r="K521" s="841"/>
      <c r="L521" s="841"/>
      <c r="M521" s="841"/>
      <c r="N521" s="841"/>
      <c r="O521" s="841"/>
      <c r="P521" s="841"/>
      <c r="Q521" s="841"/>
      <c r="R521" s="841"/>
      <c r="S521" s="841"/>
      <c r="T521" s="841"/>
      <c r="U521" s="841"/>
      <c r="V521" s="841"/>
      <c r="W521" s="841"/>
      <c r="X521" s="841"/>
      <c r="Y521" s="841"/>
      <c r="Z521" s="841"/>
    </row>
    <row r="522" spans="1:26" ht="15.75" customHeight="1" x14ac:dyDescent="0.2">
      <c r="A522" s="840"/>
      <c r="B522" s="841"/>
      <c r="C522" s="841"/>
      <c r="D522" s="841"/>
      <c r="E522" s="841"/>
      <c r="F522" s="841"/>
      <c r="G522" s="841"/>
      <c r="H522" s="841"/>
      <c r="I522" s="841"/>
      <c r="J522" s="842"/>
      <c r="K522" s="841"/>
      <c r="L522" s="841"/>
      <c r="M522" s="841"/>
      <c r="N522" s="841"/>
      <c r="O522" s="841"/>
      <c r="P522" s="841"/>
      <c r="Q522" s="841"/>
      <c r="R522" s="841"/>
      <c r="S522" s="841"/>
      <c r="T522" s="841"/>
      <c r="U522" s="841"/>
      <c r="V522" s="841"/>
      <c r="W522" s="841"/>
      <c r="X522" s="841"/>
      <c r="Y522" s="841"/>
      <c r="Z522" s="841"/>
    </row>
    <row r="523" spans="1:26" ht="15.75" customHeight="1" x14ac:dyDescent="0.2">
      <c r="A523" s="840"/>
      <c r="B523" s="841"/>
      <c r="C523" s="841"/>
      <c r="D523" s="841"/>
      <c r="E523" s="841"/>
      <c r="F523" s="841"/>
      <c r="G523" s="841"/>
      <c r="H523" s="841"/>
      <c r="I523" s="841"/>
      <c r="J523" s="842"/>
      <c r="K523" s="841"/>
      <c r="L523" s="841"/>
      <c r="M523" s="841"/>
      <c r="N523" s="841"/>
      <c r="O523" s="841"/>
      <c r="P523" s="841"/>
      <c r="Q523" s="841"/>
      <c r="R523" s="841"/>
      <c r="S523" s="841"/>
      <c r="T523" s="841"/>
      <c r="U523" s="841"/>
      <c r="V523" s="841"/>
      <c r="W523" s="841"/>
      <c r="X523" s="841"/>
      <c r="Y523" s="841"/>
      <c r="Z523" s="841"/>
    </row>
    <row r="524" spans="1:26" ht="15.75" customHeight="1" x14ac:dyDescent="0.2">
      <c r="A524" s="840"/>
      <c r="B524" s="841"/>
      <c r="C524" s="841"/>
      <c r="D524" s="841"/>
      <c r="E524" s="841"/>
      <c r="F524" s="841"/>
      <c r="G524" s="841"/>
      <c r="H524" s="841"/>
      <c r="I524" s="841"/>
      <c r="J524" s="842"/>
      <c r="K524" s="841"/>
      <c r="L524" s="841"/>
      <c r="M524" s="841"/>
      <c r="N524" s="841"/>
      <c r="O524" s="841"/>
      <c r="P524" s="841"/>
      <c r="Q524" s="841"/>
      <c r="R524" s="841"/>
      <c r="S524" s="841"/>
      <c r="T524" s="841"/>
      <c r="U524" s="841"/>
      <c r="V524" s="841"/>
      <c r="W524" s="841"/>
      <c r="X524" s="841"/>
      <c r="Y524" s="841"/>
      <c r="Z524" s="841"/>
    </row>
    <row r="525" spans="1:26" ht="15.75" customHeight="1" x14ac:dyDescent="0.2">
      <c r="A525" s="840"/>
      <c r="B525" s="841"/>
      <c r="C525" s="841"/>
      <c r="D525" s="841"/>
      <c r="E525" s="841"/>
      <c r="F525" s="841"/>
      <c r="G525" s="841"/>
      <c r="H525" s="841"/>
      <c r="I525" s="841"/>
      <c r="J525" s="842"/>
      <c r="K525" s="841"/>
      <c r="L525" s="841"/>
      <c r="M525" s="841"/>
      <c r="N525" s="841"/>
      <c r="O525" s="841"/>
      <c r="P525" s="841"/>
      <c r="Q525" s="841"/>
      <c r="R525" s="841"/>
      <c r="S525" s="841"/>
      <c r="T525" s="841"/>
      <c r="U525" s="841"/>
      <c r="V525" s="841"/>
      <c r="W525" s="841"/>
      <c r="X525" s="841"/>
      <c r="Y525" s="841"/>
      <c r="Z525" s="841"/>
    </row>
    <row r="526" spans="1:26" ht="15.75" customHeight="1" x14ac:dyDescent="0.2">
      <c r="A526" s="840"/>
      <c r="B526" s="841"/>
      <c r="C526" s="841"/>
      <c r="D526" s="841"/>
      <c r="E526" s="841"/>
      <c r="F526" s="841"/>
      <c r="G526" s="841"/>
      <c r="H526" s="841"/>
      <c r="I526" s="841"/>
      <c r="J526" s="842"/>
      <c r="K526" s="841"/>
      <c r="L526" s="841"/>
      <c r="M526" s="841"/>
      <c r="N526" s="841"/>
      <c r="O526" s="841"/>
      <c r="P526" s="841"/>
      <c r="Q526" s="841"/>
      <c r="R526" s="841"/>
      <c r="S526" s="841"/>
      <c r="T526" s="841"/>
      <c r="U526" s="841"/>
      <c r="V526" s="841"/>
      <c r="W526" s="841"/>
      <c r="X526" s="841"/>
      <c r="Y526" s="841"/>
      <c r="Z526" s="841"/>
    </row>
    <row r="527" spans="1:26" ht="15.75" customHeight="1" x14ac:dyDescent="0.2">
      <c r="A527" s="840"/>
      <c r="B527" s="841"/>
      <c r="C527" s="841"/>
      <c r="D527" s="841"/>
      <c r="E527" s="841"/>
      <c r="F527" s="841"/>
      <c r="G527" s="841"/>
      <c r="H527" s="841"/>
      <c r="I527" s="841"/>
      <c r="J527" s="842"/>
      <c r="K527" s="841"/>
      <c r="L527" s="841"/>
      <c r="M527" s="841"/>
      <c r="N527" s="841"/>
      <c r="O527" s="841"/>
      <c r="P527" s="841"/>
      <c r="Q527" s="841"/>
      <c r="R527" s="841"/>
      <c r="S527" s="841"/>
      <c r="T527" s="841"/>
      <c r="U527" s="841"/>
      <c r="V527" s="841"/>
      <c r="W527" s="841"/>
      <c r="X527" s="841"/>
      <c r="Y527" s="841"/>
      <c r="Z527" s="841"/>
    </row>
    <row r="528" spans="1:26" ht="15.75" customHeight="1" x14ac:dyDescent="0.2">
      <c r="A528" s="840"/>
      <c r="B528" s="841"/>
      <c r="C528" s="841"/>
      <c r="D528" s="841"/>
      <c r="E528" s="841"/>
      <c r="F528" s="841"/>
      <c r="G528" s="841"/>
      <c r="H528" s="841"/>
      <c r="I528" s="841"/>
      <c r="J528" s="842"/>
      <c r="K528" s="841"/>
      <c r="L528" s="841"/>
      <c r="M528" s="841"/>
      <c r="N528" s="841"/>
      <c r="O528" s="841"/>
      <c r="P528" s="841"/>
      <c r="Q528" s="841"/>
      <c r="R528" s="841"/>
      <c r="S528" s="841"/>
      <c r="T528" s="841"/>
      <c r="U528" s="841"/>
      <c r="V528" s="841"/>
      <c r="W528" s="841"/>
      <c r="X528" s="841"/>
      <c r="Y528" s="841"/>
      <c r="Z528" s="841"/>
    </row>
    <row r="529" spans="1:26" ht="15.75" customHeight="1" x14ac:dyDescent="0.2">
      <c r="A529" s="840"/>
      <c r="B529" s="841"/>
      <c r="C529" s="841"/>
      <c r="D529" s="841"/>
      <c r="E529" s="841"/>
      <c r="F529" s="841"/>
      <c r="G529" s="841"/>
      <c r="H529" s="841"/>
      <c r="I529" s="841"/>
      <c r="J529" s="842"/>
      <c r="K529" s="841"/>
      <c r="L529" s="841"/>
      <c r="M529" s="841"/>
      <c r="N529" s="841"/>
      <c r="O529" s="841"/>
      <c r="P529" s="841"/>
      <c r="Q529" s="841"/>
      <c r="R529" s="841"/>
      <c r="S529" s="841"/>
      <c r="T529" s="841"/>
      <c r="U529" s="841"/>
      <c r="V529" s="841"/>
      <c r="W529" s="841"/>
      <c r="X529" s="841"/>
      <c r="Y529" s="841"/>
      <c r="Z529" s="841"/>
    </row>
    <row r="530" spans="1:26" ht="15.75" customHeight="1" x14ac:dyDescent="0.2">
      <c r="A530" s="840"/>
      <c r="B530" s="841"/>
      <c r="C530" s="841"/>
      <c r="D530" s="841"/>
      <c r="E530" s="841"/>
      <c r="F530" s="841"/>
      <c r="G530" s="841"/>
      <c r="H530" s="841"/>
      <c r="I530" s="841"/>
      <c r="J530" s="842"/>
      <c r="K530" s="841"/>
      <c r="L530" s="841"/>
      <c r="M530" s="841"/>
      <c r="N530" s="841"/>
      <c r="O530" s="841"/>
      <c r="P530" s="841"/>
      <c r="Q530" s="841"/>
      <c r="R530" s="841"/>
      <c r="S530" s="841"/>
      <c r="T530" s="841"/>
      <c r="U530" s="841"/>
      <c r="V530" s="841"/>
      <c r="W530" s="841"/>
      <c r="X530" s="841"/>
      <c r="Y530" s="841"/>
      <c r="Z530" s="841"/>
    </row>
    <row r="531" spans="1:26" ht="15.75" customHeight="1" x14ac:dyDescent="0.2">
      <c r="A531" s="840"/>
      <c r="B531" s="841"/>
      <c r="C531" s="841"/>
      <c r="D531" s="841"/>
      <c r="E531" s="841"/>
      <c r="F531" s="841"/>
      <c r="G531" s="841"/>
      <c r="H531" s="841"/>
      <c r="I531" s="841"/>
      <c r="J531" s="842"/>
      <c r="K531" s="841"/>
      <c r="L531" s="841"/>
      <c r="M531" s="841"/>
      <c r="N531" s="841"/>
      <c r="O531" s="841"/>
      <c r="P531" s="841"/>
      <c r="Q531" s="841"/>
      <c r="R531" s="841"/>
      <c r="S531" s="841"/>
      <c r="T531" s="841"/>
      <c r="U531" s="841"/>
      <c r="V531" s="841"/>
      <c r="W531" s="841"/>
      <c r="X531" s="841"/>
      <c r="Y531" s="841"/>
      <c r="Z531" s="841"/>
    </row>
    <row r="532" spans="1:26" ht="15.75" customHeight="1" x14ac:dyDescent="0.2">
      <c r="A532" s="840"/>
      <c r="B532" s="841"/>
      <c r="C532" s="841"/>
      <c r="D532" s="841"/>
      <c r="E532" s="841"/>
      <c r="F532" s="841"/>
      <c r="G532" s="841"/>
      <c r="H532" s="841"/>
      <c r="I532" s="841"/>
      <c r="J532" s="842"/>
      <c r="K532" s="841"/>
      <c r="L532" s="841"/>
      <c r="M532" s="841"/>
      <c r="N532" s="841"/>
      <c r="O532" s="841"/>
      <c r="P532" s="841"/>
      <c r="Q532" s="841"/>
      <c r="R532" s="841"/>
      <c r="S532" s="841"/>
      <c r="T532" s="841"/>
      <c r="U532" s="841"/>
      <c r="V532" s="841"/>
      <c r="W532" s="841"/>
      <c r="X532" s="841"/>
      <c r="Y532" s="841"/>
      <c r="Z532" s="841"/>
    </row>
    <row r="533" spans="1:26" ht="15.75" customHeight="1" x14ac:dyDescent="0.2">
      <c r="A533" s="840"/>
      <c r="B533" s="841"/>
      <c r="C533" s="841"/>
      <c r="D533" s="841"/>
      <c r="E533" s="841"/>
      <c r="F533" s="841"/>
      <c r="G533" s="841"/>
      <c r="H533" s="841"/>
      <c r="I533" s="841"/>
      <c r="J533" s="842"/>
      <c r="K533" s="841"/>
      <c r="L533" s="841"/>
      <c r="M533" s="841"/>
      <c r="N533" s="841"/>
      <c r="O533" s="841"/>
      <c r="P533" s="841"/>
      <c r="Q533" s="841"/>
      <c r="R533" s="841"/>
      <c r="S533" s="841"/>
      <c r="T533" s="841"/>
      <c r="U533" s="841"/>
      <c r="V533" s="841"/>
      <c r="W533" s="841"/>
      <c r="X533" s="841"/>
      <c r="Y533" s="841"/>
      <c r="Z533" s="841"/>
    </row>
    <row r="534" spans="1:26" ht="15.75" customHeight="1" x14ac:dyDescent="0.2">
      <c r="A534" s="840"/>
      <c r="B534" s="841"/>
      <c r="C534" s="841"/>
      <c r="D534" s="841"/>
      <c r="E534" s="841"/>
      <c r="F534" s="841"/>
      <c r="G534" s="841"/>
      <c r="H534" s="841"/>
      <c r="I534" s="841"/>
      <c r="J534" s="842"/>
      <c r="K534" s="841"/>
      <c r="L534" s="841"/>
      <c r="M534" s="841"/>
      <c r="N534" s="841"/>
      <c r="O534" s="841"/>
      <c r="P534" s="841"/>
      <c r="Q534" s="841"/>
      <c r="R534" s="841"/>
      <c r="S534" s="841"/>
      <c r="T534" s="841"/>
      <c r="U534" s="841"/>
      <c r="V534" s="841"/>
      <c r="W534" s="841"/>
      <c r="X534" s="841"/>
      <c r="Y534" s="841"/>
      <c r="Z534" s="841"/>
    </row>
    <row r="535" spans="1:26" ht="15.75" customHeight="1" x14ac:dyDescent="0.2">
      <c r="A535" s="840"/>
      <c r="B535" s="841"/>
      <c r="C535" s="841"/>
      <c r="D535" s="841"/>
      <c r="E535" s="841"/>
      <c r="F535" s="841"/>
      <c r="G535" s="841"/>
      <c r="H535" s="841"/>
      <c r="I535" s="841"/>
      <c r="J535" s="842"/>
      <c r="K535" s="841"/>
      <c r="L535" s="841"/>
      <c r="M535" s="841"/>
      <c r="N535" s="841"/>
      <c r="O535" s="841"/>
      <c r="P535" s="841"/>
      <c r="Q535" s="841"/>
      <c r="R535" s="841"/>
      <c r="S535" s="841"/>
      <c r="T535" s="841"/>
      <c r="U535" s="841"/>
      <c r="V535" s="841"/>
      <c r="W535" s="841"/>
      <c r="X535" s="841"/>
      <c r="Y535" s="841"/>
      <c r="Z535" s="841"/>
    </row>
    <row r="536" spans="1:26" ht="15.75" customHeight="1" x14ac:dyDescent="0.2">
      <c r="A536" s="840"/>
      <c r="B536" s="841"/>
      <c r="C536" s="841"/>
      <c r="D536" s="841"/>
      <c r="E536" s="841"/>
      <c r="F536" s="841"/>
      <c r="G536" s="841"/>
      <c r="H536" s="841"/>
      <c r="I536" s="841"/>
      <c r="J536" s="842"/>
      <c r="K536" s="841"/>
      <c r="L536" s="841"/>
      <c r="M536" s="841"/>
      <c r="N536" s="841"/>
      <c r="O536" s="841"/>
      <c r="P536" s="841"/>
      <c r="Q536" s="841"/>
      <c r="R536" s="841"/>
      <c r="S536" s="841"/>
      <c r="T536" s="841"/>
      <c r="U536" s="841"/>
      <c r="V536" s="841"/>
      <c r="W536" s="841"/>
      <c r="X536" s="841"/>
      <c r="Y536" s="841"/>
      <c r="Z536" s="841"/>
    </row>
    <row r="537" spans="1:26" ht="15.75" customHeight="1" x14ac:dyDescent="0.2">
      <c r="A537" s="840"/>
      <c r="B537" s="841"/>
      <c r="C537" s="841"/>
      <c r="D537" s="841"/>
      <c r="E537" s="841"/>
      <c r="F537" s="841"/>
      <c r="G537" s="841"/>
      <c r="H537" s="841"/>
      <c r="I537" s="841"/>
      <c r="J537" s="842"/>
      <c r="K537" s="841"/>
      <c r="L537" s="841"/>
      <c r="M537" s="841"/>
      <c r="N537" s="841"/>
      <c r="O537" s="841"/>
      <c r="P537" s="841"/>
      <c r="Q537" s="841"/>
      <c r="R537" s="841"/>
      <c r="S537" s="841"/>
      <c r="T537" s="841"/>
      <c r="U537" s="841"/>
      <c r="V537" s="841"/>
      <c r="W537" s="841"/>
      <c r="X537" s="841"/>
      <c r="Y537" s="841"/>
      <c r="Z537" s="841"/>
    </row>
    <row r="538" spans="1:26" ht="15.75" customHeight="1" x14ac:dyDescent="0.2">
      <c r="A538" s="840"/>
      <c r="B538" s="841"/>
      <c r="C538" s="841"/>
      <c r="D538" s="841"/>
      <c r="E538" s="841"/>
      <c r="F538" s="841"/>
      <c r="G538" s="841"/>
      <c r="H538" s="841"/>
      <c r="I538" s="841"/>
      <c r="J538" s="842"/>
      <c r="K538" s="841"/>
      <c r="L538" s="841"/>
      <c r="M538" s="841"/>
      <c r="N538" s="841"/>
      <c r="O538" s="841"/>
      <c r="P538" s="841"/>
      <c r="Q538" s="841"/>
      <c r="R538" s="841"/>
      <c r="S538" s="841"/>
      <c r="T538" s="841"/>
      <c r="U538" s="841"/>
      <c r="V538" s="841"/>
      <c r="W538" s="841"/>
      <c r="X538" s="841"/>
      <c r="Y538" s="841"/>
      <c r="Z538" s="841"/>
    </row>
    <row r="539" spans="1:26" ht="15.75" customHeight="1" x14ac:dyDescent="0.2">
      <c r="A539" s="840"/>
      <c r="B539" s="841"/>
      <c r="C539" s="841"/>
      <c r="D539" s="841"/>
      <c r="E539" s="841"/>
      <c r="F539" s="841"/>
      <c r="G539" s="841"/>
      <c r="H539" s="841"/>
      <c r="I539" s="841"/>
      <c r="J539" s="842"/>
      <c r="K539" s="841"/>
      <c r="L539" s="841"/>
      <c r="M539" s="841"/>
      <c r="N539" s="841"/>
      <c r="O539" s="841"/>
      <c r="P539" s="841"/>
      <c r="Q539" s="841"/>
      <c r="R539" s="841"/>
      <c r="S539" s="841"/>
      <c r="T539" s="841"/>
      <c r="U539" s="841"/>
      <c r="V539" s="841"/>
      <c r="W539" s="841"/>
      <c r="X539" s="841"/>
      <c r="Y539" s="841"/>
      <c r="Z539" s="841"/>
    </row>
    <row r="540" spans="1:26" ht="15.75" customHeight="1" x14ac:dyDescent="0.2">
      <c r="A540" s="840"/>
      <c r="B540" s="841"/>
      <c r="C540" s="841"/>
      <c r="D540" s="841"/>
      <c r="E540" s="841"/>
      <c r="F540" s="841"/>
      <c r="G540" s="841"/>
      <c r="H540" s="841"/>
      <c r="I540" s="841"/>
      <c r="J540" s="842"/>
      <c r="K540" s="841"/>
      <c r="L540" s="841"/>
      <c r="M540" s="841"/>
      <c r="N540" s="841"/>
      <c r="O540" s="841"/>
      <c r="P540" s="841"/>
      <c r="Q540" s="841"/>
      <c r="R540" s="841"/>
      <c r="S540" s="841"/>
      <c r="T540" s="841"/>
      <c r="U540" s="841"/>
      <c r="V540" s="841"/>
      <c r="W540" s="841"/>
      <c r="X540" s="841"/>
      <c r="Y540" s="841"/>
      <c r="Z540" s="841"/>
    </row>
    <row r="541" spans="1:26" ht="15.75" customHeight="1" x14ac:dyDescent="0.2">
      <c r="A541" s="840"/>
      <c r="B541" s="841"/>
      <c r="C541" s="841"/>
      <c r="D541" s="841"/>
      <c r="E541" s="841"/>
      <c r="F541" s="841"/>
      <c r="G541" s="841"/>
      <c r="H541" s="841"/>
      <c r="I541" s="841"/>
      <c r="J541" s="842"/>
      <c r="K541" s="841"/>
      <c r="L541" s="841"/>
      <c r="M541" s="841"/>
      <c r="N541" s="841"/>
      <c r="O541" s="841"/>
      <c r="P541" s="841"/>
      <c r="Q541" s="841"/>
      <c r="R541" s="841"/>
      <c r="S541" s="841"/>
      <c r="T541" s="841"/>
      <c r="U541" s="841"/>
      <c r="V541" s="841"/>
      <c r="W541" s="841"/>
      <c r="X541" s="841"/>
      <c r="Y541" s="841"/>
      <c r="Z541" s="841"/>
    </row>
    <row r="542" spans="1:26" ht="15.75" customHeight="1" x14ac:dyDescent="0.2">
      <c r="A542" s="840"/>
      <c r="B542" s="841"/>
      <c r="C542" s="841"/>
      <c r="D542" s="841"/>
      <c r="E542" s="841"/>
      <c r="F542" s="841"/>
      <c r="G542" s="841"/>
      <c r="H542" s="841"/>
      <c r="I542" s="841"/>
      <c r="J542" s="842"/>
      <c r="K542" s="841"/>
      <c r="L542" s="841"/>
      <c r="M542" s="841"/>
      <c r="N542" s="841"/>
      <c r="O542" s="841"/>
      <c r="P542" s="841"/>
      <c r="Q542" s="841"/>
      <c r="R542" s="841"/>
      <c r="S542" s="841"/>
      <c r="T542" s="841"/>
      <c r="U542" s="841"/>
      <c r="V542" s="841"/>
      <c r="W542" s="841"/>
      <c r="X542" s="841"/>
      <c r="Y542" s="841"/>
      <c r="Z542" s="841"/>
    </row>
    <row r="543" spans="1:26" ht="15.75" customHeight="1" x14ac:dyDescent="0.2">
      <c r="A543" s="840"/>
      <c r="B543" s="841"/>
      <c r="C543" s="841"/>
      <c r="D543" s="841"/>
      <c r="E543" s="841"/>
      <c r="F543" s="841"/>
      <c r="G543" s="841"/>
      <c r="H543" s="841"/>
      <c r="I543" s="841"/>
      <c r="J543" s="842"/>
      <c r="K543" s="841"/>
      <c r="L543" s="841"/>
      <c r="M543" s="841"/>
      <c r="N543" s="841"/>
      <c r="O543" s="841"/>
      <c r="P543" s="841"/>
      <c r="Q543" s="841"/>
      <c r="R543" s="841"/>
      <c r="S543" s="841"/>
      <c r="T543" s="841"/>
      <c r="U543" s="841"/>
      <c r="V543" s="841"/>
      <c r="W543" s="841"/>
      <c r="X543" s="841"/>
      <c r="Y543" s="841"/>
      <c r="Z543" s="841"/>
    </row>
    <row r="544" spans="1:26" ht="15.75" customHeight="1" x14ac:dyDescent="0.2">
      <c r="A544" s="840"/>
      <c r="B544" s="841"/>
      <c r="C544" s="841"/>
      <c r="D544" s="841"/>
      <c r="E544" s="841"/>
      <c r="F544" s="841"/>
      <c r="G544" s="841"/>
      <c r="H544" s="841"/>
      <c r="I544" s="841"/>
      <c r="J544" s="842"/>
      <c r="K544" s="841"/>
      <c r="L544" s="841"/>
      <c r="M544" s="841"/>
      <c r="N544" s="841"/>
      <c r="O544" s="841"/>
      <c r="P544" s="841"/>
      <c r="Q544" s="841"/>
      <c r="R544" s="841"/>
      <c r="S544" s="841"/>
      <c r="T544" s="841"/>
      <c r="U544" s="841"/>
      <c r="V544" s="841"/>
      <c r="W544" s="841"/>
      <c r="X544" s="841"/>
      <c r="Y544" s="841"/>
      <c r="Z544" s="841"/>
    </row>
    <row r="545" spans="1:26" ht="15.75" customHeight="1" x14ac:dyDescent="0.2">
      <c r="A545" s="840"/>
      <c r="B545" s="841"/>
      <c r="C545" s="841"/>
      <c r="D545" s="841"/>
      <c r="E545" s="841"/>
      <c r="F545" s="841"/>
      <c r="G545" s="841"/>
      <c r="H545" s="841"/>
      <c r="I545" s="841"/>
      <c r="J545" s="842"/>
      <c r="K545" s="841"/>
      <c r="L545" s="841"/>
      <c r="M545" s="841"/>
      <c r="N545" s="841"/>
      <c r="O545" s="841"/>
      <c r="P545" s="841"/>
      <c r="Q545" s="841"/>
      <c r="R545" s="841"/>
      <c r="S545" s="841"/>
      <c r="T545" s="841"/>
      <c r="U545" s="841"/>
      <c r="V545" s="841"/>
      <c r="W545" s="841"/>
      <c r="X545" s="841"/>
      <c r="Y545" s="841"/>
      <c r="Z545" s="841"/>
    </row>
    <row r="546" spans="1:26" ht="15.75" customHeight="1" x14ac:dyDescent="0.2">
      <c r="A546" s="840"/>
      <c r="B546" s="841"/>
      <c r="C546" s="841"/>
      <c r="D546" s="841"/>
      <c r="E546" s="841"/>
      <c r="F546" s="841"/>
      <c r="G546" s="841"/>
      <c r="H546" s="841"/>
      <c r="I546" s="841"/>
      <c r="J546" s="842"/>
      <c r="K546" s="841"/>
      <c r="L546" s="841"/>
      <c r="M546" s="841"/>
      <c r="N546" s="841"/>
      <c r="O546" s="841"/>
      <c r="P546" s="841"/>
      <c r="Q546" s="841"/>
      <c r="R546" s="841"/>
      <c r="S546" s="841"/>
      <c r="T546" s="841"/>
      <c r="U546" s="841"/>
      <c r="V546" s="841"/>
      <c r="W546" s="841"/>
      <c r="X546" s="841"/>
      <c r="Y546" s="841"/>
      <c r="Z546" s="841"/>
    </row>
    <row r="547" spans="1:26" ht="15.75" customHeight="1" x14ac:dyDescent="0.2">
      <c r="A547" s="840"/>
      <c r="B547" s="841"/>
      <c r="C547" s="841"/>
      <c r="D547" s="841"/>
      <c r="E547" s="841"/>
      <c r="F547" s="841"/>
      <c r="G547" s="841"/>
      <c r="H547" s="841"/>
      <c r="I547" s="841"/>
      <c r="J547" s="842"/>
      <c r="K547" s="841"/>
      <c r="L547" s="841"/>
      <c r="M547" s="841"/>
      <c r="N547" s="841"/>
      <c r="O547" s="841"/>
      <c r="P547" s="841"/>
      <c r="Q547" s="841"/>
      <c r="R547" s="841"/>
      <c r="S547" s="841"/>
      <c r="T547" s="841"/>
      <c r="U547" s="841"/>
      <c r="V547" s="841"/>
      <c r="W547" s="841"/>
      <c r="X547" s="841"/>
      <c r="Y547" s="841"/>
      <c r="Z547" s="841"/>
    </row>
    <row r="548" spans="1:26" ht="15.75" customHeight="1" x14ac:dyDescent="0.2">
      <c r="A548" s="840"/>
      <c r="B548" s="841"/>
      <c r="C548" s="841"/>
      <c r="D548" s="841"/>
      <c r="E548" s="841"/>
      <c r="F548" s="841"/>
      <c r="G548" s="841"/>
      <c r="H548" s="841"/>
      <c r="I548" s="841"/>
      <c r="J548" s="842"/>
      <c r="K548" s="841"/>
      <c r="L548" s="841"/>
      <c r="M548" s="841"/>
      <c r="N548" s="841"/>
      <c r="O548" s="841"/>
      <c r="P548" s="841"/>
      <c r="Q548" s="841"/>
      <c r="R548" s="841"/>
      <c r="S548" s="841"/>
      <c r="T548" s="841"/>
      <c r="U548" s="841"/>
      <c r="V548" s="841"/>
      <c r="W548" s="841"/>
      <c r="X548" s="841"/>
      <c r="Y548" s="841"/>
      <c r="Z548" s="841"/>
    </row>
    <row r="549" spans="1:26" ht="15.75" customHeight="1" x14ac:dyDescent="0.2">
      <c r="A549" s="840"/>
      <c r="B549" s="841"/>
      <c r="C549" s="841"/>
      <c r="D549" s="841"/>
      <c r="E549" s="841"/>
      <c r="F549" s="841"/>
      <c r="G549" s="841"/>
      <c r="H549" s="841"/>
      <c r="I549" s="841"/>
      <c r="J549" s="842"/>
      <c r="K549" s="841"/>
      <c r="L549" s="841"/>
      <c r="M549" s="841"/>
      <c r="N549" s="841"/>
      <c r="O549" s="841"/>
      <c r="P549" s="841"/>
      <c r="Q549" s="841"/>
      <c r="R549" s="841"/>
      <c r="S549" s="841"/>
      <c r="T549" s="841"/>
      <c r="U549" s="841"/>
      <c r="V549" s="841"/>
      <c r="W549" s="841"/>
      <c r="X549" s="841"/>
      <c r="Y549" s="841"/>
      <c r="Z549" s="841"/>
    </row>
    <row r="550" spans="1:26" ht="15.75" customHeight="1" x14ac:dyDescent="0.2">
      <c r="A550" s="840"/>
      <c r="B550" s="841"/>
      <c r="C550" s="841"/>
      <c r="D550" s="841"/>
      <c r="E550" s="841"/>
      <c r="F550" s="841"/>
      <c r="G550" s="841"/>
      <c r="H550" s="841"/>
      <c r="I550" s="841"/>
      <c r="J550" s="842"/>
      <c r="K550" s="841"/>
      <c r="L550" s="841"/>
      <c r="M550" s="841"/>
      <c r="N550" s="841"/>
      <c r="O550" s="841"/>
      <c r="P550" s="841"/>
      <c r="Q550" s="841"/>
      <c r="R550" s="841"/>
      <c r="S550" s="841"/>
      <c r="T550" s="841"/>
      <c r="U550" s="841"/>
      <c r="V550" s="841"/>
      <c r="W550" s="841"/>
      <c r="X550" s="841"/>
      <c r="Y550" s="841"/>
      <c r="Z550" s="841"/>
    </row>
    <row r="551" spans="1:26" ht="15.75" customHeight="1" x14ac:dyDescent="0.2">
      <c r="A551" s="840"/>
      <c r="B551" s="841"/>
      <c r="C551" s="841"/>
      <c r="D551" s="841"/>
      <c r="E551" s="841"/>
      <c r="F551" s="841"/>
      <c r="G551" s="841"/>
      <c r="H551" s="841"/>
      <c r="I551" s="841"/>
      <c r="J551" s="842"/>
      <c r="K551" s="841"/>
      <c r="L551" s="841"/>
      <c r="M551" s="841"/>
      <c r="N551" s="841"/>
      <c r="O551" s="841"/>
      <c r="P551" s="841"/>
      <c r="Q551" s="841"/>
      <c r="R551" s="841"/>
      <c r="S551" s="841"/>
      <c r="T551" s="841"/>
      <c r="U551" s="841"/>
      <c r="V551" s="841"/>
      <c r="W551" s="841"/>
      <c r="X551" s="841"/>
      <c r="Y551" s="841"/>
      <c r="Z551" s="841"/>
    </row>
    <row r="552" spans="1:26" ht="15.75" customHeight="1" x14ac:dyDescent="0.2">
      <c r="A552" s="840"/>
      <c r="B552" s="841"/>
      <c r="C552" s="841"/>
      <c r="D552" s="841"/>
      <c r="E552" s="841"/>
      <c r="F552" s="841"/>
      <c r="G552" s="841"/>
      <c r="H552" s="841"/>
      <c r="I552" s="841"/>
      <c r="J552" s="842"/>
      <c r="K552" s="841"/>
      <c r="L552" s="841"/>
      <c r="M552" s="841"/>
      <c r="N552" s="841"/>
      <c r="O552" s="841"/>
      <c r="P552" s="841"/>
      <c r="Q552" s="841"/>
      <c r="R552" s="841"/>
      <c r="S552" s="841"/>
      <c r="T552" s="841"/>
      <c r="U552" s="841"/>
      <c r="V552" s="841"/>
      <c r="W552" s="841"/>
      <c r="X552" s="841"/>
      <c r="Y552" s="841"/>
      <c r="Z552" s="841"/>
    </row>
    <row r="553" spans="1:26" ht="15.75" customHeight="1" x14ac:dyDescent="0.2">
      <c r="A553" s="840"/>
      <c r="B553" s="841"/>
      <c r="C553" s="841"/>
      <c r="D553" s="841"/>
      <c r="E553" s="841"/>
      <c r="F553" s="841"/>
      <c r="G553" s="841"/>
      <c r="H553" s="841"/>
      <c r="I553" s="841"/>
      <c r="J553" s="842"/>
      <c r="K553" s="841"/>
      <c r="L553" s="841"/>
      <c r="M553" s="841"/>
      <c r="N553" s="841"/>
      <c r="O553" s="841"/>
      <c r="P553" s="841"/>
      <c r="Q553" s="841"/>
      <c r="R553" s="841"/>
      <c r="S553" s="841"/>
      <c r="T553" s="841"/>
      <c r="U553" s="841"/>
      <c r="V553" s="841"/>
      <c r="W553" s="841"/>
      <c r="X553" s="841"/>
      <c r="Y553" s="841"/>
      <c r="Z553" s="841"/>
    </row>
    <row r="554" spans="1:26" ht="15.75" customHeight="1" x14ac:dyDescent="0.2">
      <c r="A554" s="840"/>
      <c r="B554" s="841"/>
      <c r="C554" s="841"/>
      <c r="D554" s="841"/>
      <c r="E554" s="841"/>
      <c r="F554" s="841"/>
      <c r="G554" s="841"/>
      <c r="H554" s="841"/>
      <c r="I554" s="841"/>
      <c r="J554" s="842"/>
      <c r="K554" s="841"/>
      <c r="L554" s="841"/>
      <c r="M554" s="841"/>
      <c r="N554" s="841"/>
      <c r="O554" s="841"/>
      <c r="P554" s="841"/>
      <c r="Q554" s="841"/>
      <c r="R554" s="841"/>
      <c r="S554" s="841"/>
      <c r="T554" s="841"/>
      <c r="U554" s="841"/>
      <c r="V554" s="841"/>
      <c r="W554" s="841"/>
      <c r="X554" s="841"/>
      <c r="Y554" s="841"/>
      <c r="Z554" s="841"/>
    </row>
    <row r="555" spans="1:26" ht="15.75" customHeight="1" x14ac:dyDescent="0.2">
      <c r="A555" s="840"/>
      <c r="B555" s="841"/>
      <c r="C555" s="841"/>
      <c r="D555" s="841"/>
      <c r="E555" s="841"/>
      <c r="F555" s="841"/>
      <c r="G555" s="841"/>
      <c r="H555" s="841"/>
      <c r="I555" s="841"/>
      <c r="J555" s="842"/>
      <c r="K555" s="841"/>
      <c r="L555" s="841"/>
      <c r="M555" s="841"/>
      <c r="N555" s="841"/>
      <c r="O555" s="841"/>
      <c r="P555" s="841"/>
      <c r="Q555" s="841"/>
      <c r="R555" s="841"/>
      <c r="S555" s="841"/>
      <c r="T555" s="841"/>
      <c r="U555" s="841"/>
      <c r="V555" s="841"/>
      <c r="W555" s="841"/>
      <c r="X555" s="841"/>
      <c r="Y555" s="841"/>
      <c r="Z555" s="841"/>
    </row>
    <row r="556" spans="1:26" ht="15.75" customHeight="1" x14ac:dyDescent="0.2">
      <c r="A556" s="840"/>
      <c r="B556" s="841"/>
      <c r="C556" s="841"/>
      <c r="D556" s="841"/>
      <c r="E556" s="841"/>
      <c r="F556" s="841"/>
      <c r="G556" s="841"/>
      <c r="H556" s="841"/>
      <c r="I556" s="841"/>
      <c r="J556" s="842"/>
      <c r="K556" s="841"/>
      <c r="L556" s="841"/>
      <c r="M556" s="841"/>
      <c r="N556" s="841"/>
      <c r="O556" s="841"/>
      <c r="P556" s="841"/>
      <c r="Q556" s="841"/>
      <c r="R556" s="841"/>
      <c r="S556" s="841"/>
      <c r="T556" s="841"/>
      <c r="U556" s="841"/>
      <c r="V556" s="841"/>
      <c r="W556" s="841"/>
      <c r="X556" s="841"/>
      <c r="Y556" s="841"/>
      <c r="Z556" s="841"/>
    </row>
    <row r="557" spans="1:26" ht="15.75" customHeight="1" x14ac:dyDescent="0.2">
      <c r="A557" s="840"/>
      <c r="B557" s="841"/>
      <c r="C557" s="841"/>
      <c r="D557" s="841"/>
      <c r="E557" s="841"/>
      <c r="F557" s="841"/>
      <c r="G557" s="841"/>
      <c r="H557" s="841"/>
      <c r="I557" s="841"/>
      <c r="J557" s="842"/>
      <c r="K557" s="841"/>
      <c r="L557" s="841"/>
      <c r="M557" s="841"/>
      <c r="N557" s="841"/>
      <c r="O557" s="841"/>
      <c r="P557" s="841"/>
      <c r="Q557" s="841"/>
      <c r="R557" s="841"/>
      <c r="S557" s="841"/>
      <c r="T557" s="841"/>
      <c r="U557" s="841"/>
      <c r="V557" s="841"/>
      <c r="W557" s="841"/>
      <c r="X557" s="841"/>
      <c r="Y557" s="841"/>
      <c r="Z557" s="841"/>
    </row>
    <row r="558" spans="1:26" ht="15.75" customHeight="1" x14ac:dyDescent="0.2">
      <c r="A558" s="840"/>
      <c r="B558" s="841"/>
      <c r="C558" s="841"/>
      <c r="D558" s="841"/>
      <c r="E558" s="841"/>
      <c r="F558" s="841"/>
      <c r="G558" s="841"/>
      <c r="H558" s="841"/>
      <c r="I558" s="841"/>
      <c r="J558" s="842"/>
      <c r="K558" s="841"/>
      <c r="L558" s="841"/>
      <c r="M558" s="841"/>
      <c r="N558" s="841"/>
      <c r="O558" s="841"/>
      <c r="P558" s="841"/>
      <c r="Q558" s="841"/>
      <c r="R558" s="841"/>
      <c r="S558" s="841"/>
      <c r="T558" s="841"/>
      <c r="U558" s="841"/>
      <c r="V558" s="841"/>
      <c r="W558" s="841"/>
      <c r="X558" s="841"/>
      <c r="Y558" s="841"/>
      <c r="Z558" s="841"/>
    </row>
    <row r="559" spans="1:26" ht="15.75" customHeight="1" x14ac:dyDescent="0.2">
      <c r="A559" s="840"/>
      <c r="B559" s="841"/>
      <c r="C559" s="841"/>
      <c r="D559" s="841"/>
      <c r="E559" s="841"/>
      <c r="F559" s="841"/>
      <c r="G559" s="841"/>
      <c r="H559" s="841"/>
      <c r="I559" s="841"/>
      <c r="J559" s="842"/>
      <c r="K559" s="841"/>
      <c r="L559" s="841"/>
      <c r="M559" s="841"/>
      <c r="N559" s="841"/>
      <c r="O559" s="841"/>
      <c r="P559" s="841"/>
      <c r="Q559" s="841"/>
      <c r="R559" s="841"/>
      <c r="S559" s="841"/>
      <c r="T559" s="841"/>
      <c r="U559" s="841"/>
      <c r="V559" s="841"/>
      <c r="W559" s="841"/>
      <c r="X559" s="841"/>
      <c r="Y559" s="841"/>
      <c r="Z559" s="841"/>
    </row>
    <row r="560" spans="1:26" ht="15.75" customHeight="1" x14ac:dyDescent="0.2">
      <c r="A560" s="840"/>
      <c r="B560" s="841"/>
      <c r="C560" s="841"/>
      <c r="D560" s="841"/>
      <c r="E560" s="841"/>
      <c r="F560" s="841"/>
      <c r="G560" s="841"/>
      <c r="H560" s="841"/>
      <c r="I560" s="841"/>
      <c r="J560" s="842"/>
      <c r="K560" s="841"/>
      <c r="L560" s="841"/>
      <c r="M560" s="841"/>
      <c r="N560" s="841"/>
      <c r="O560" s="841"/>
      <c r="P560" s="841"/>
      <c r="Q560" s="841"/>
      <c r="R560" s="841"/>
      <c r="S560" s="841"/>
      <c r="T560" s="841"/>
      <c r="U560" s="841"/>
      <c r="V560" s="841"/>
      <c r="W560" s="841"/>
      <c r="X560" s="841"/>
      <c r="Y560" s="841"/>
      <c r="Z560" s="841"/>
    </row>
    <row r="561" spans="1:26" ht="15.75" customHeight="1" x14ac:dyDescent="0.2">
      <c r="A561" s="840"/>
      <c r="B561" s="841"/>
      <c r="C561" s="841"/>
      <c r="D561" s="841"/>
      <c r="E561" s="841"/>
      <c r="F561" s="841"/>
      <c r="G561" s="841"/>
      <c r="H561" s="841"/>
      <c r="I561" s="841"/>
      <c r="J561" s="842"/>
      <c r="K561" s="841"/>
      <c r="L561" s="841"/>
      <c r="M561" s="841"/>
      <c r="N561" s="841"/>
      <c r="O561" s="841"/>
      <c r="P561" s="841"/>
      <c r="Q561" s="841"/>
      <c r="R561" s="841"/>
      <c r="S561" s="841"/>
      <c r="T561" s="841"/>
      <c r="U561" s="841"/>
      <c r="V561" s="841"/>
      <c r="W561" s="841"/>
      <c r="X561" s="841"/>
      <c r="Y561" s="841"/>
      <c r="Z561" s="841"/>
    </row>
    <row r="562" spans="1:26" ht="15.75" customHeight="1" x14ac:dyDescent="0.2">
      <c r="A562" s="840"/>
      <c r="B562" s="841"/>
      <c r="C562" s="841"/>
      <c r="D562" s="841"/>
      <c r="E562" s="841"/>
      <c r="F562" s="841"/>
      <c r="G562" s="841"/>
      <c r="H562" s="841"/>
      <c r="I562" s="841"/>
      <c r="J562" s="842"/>
      <c r="K562" s="841"/>
      <c r="L562" s="841"/>
      <c r="M562" s="841"/>
      <c r="N562" s="841"/>
      <c r="O562" s="841"/>
      <c r="P562" s="841"/>
      <c r="Q562" s="841"/>
      <c r="R562" s="841"/>
      <c r="S562" s="841"/>
      <c r="T562" s="841"/>
      <c r="U562" s="841"/>
      <c r="V562" s="841"/>
      <c r="W562" s="841"/>
      <c r="X562" s="841"/>
      <c r="Y562" s="841"/>
      <c r="Z562" s="841"/>
    </row>
    <row r="563" spans="1:26" ht="15.75" customHeight="1" x14ac:dyDescent="0.2">
      <c r="A563" s="840"/>
      <c r="B563" s="841"/>
      <c r="C563" s="841"/>
      <c r="D563" s="841"/>
      <c r="E563" s="841"/>
      <c r="F563" s="841"/>
      <c r="G563" s="841"/>
      <c r="H563" s="841"/>
      <c r="I563" s="841"/>
      <c r="J563" s="842"/>
      <c r="K563" s="841"/>
      <c r="L563" s="841"/>
      <c r="M563" s="841"/>
      <c r="N563" s="841"/>
      <c r="O563" s="841"/>
      <c r="P563" s="841"/>
      <c r="Q563" s="841"/>
      <c r="R563" s="841"/>
      <c r="S563" s="841"/>
      <c r="T563" s="841"/>
      <c r="U563" s="841"/>
      <c r="V563" s="841"/>
      <c r="W563" s="841"/>
      <c r="X563" s="841"/>
      <c r="Y563" s="841"/>
      <c r="Z563" s="841"/>
    </row>
    <row r="564" spans="1:26" ht="15.75" customHeight="1" x14ac:dyDescent="0.2">
      <c r="A564" s="840"/>
      <c r="B564" s="841"/>
      <c r="C564" s="841"/>
      <c r="D564" s="841"/>
      <c r="E564" s="841"/>
      <c r="F564" s="841"/>
      <c r="G564" s="841"/>
      <c r="H564" s="841"/>
      <c r="I564" s="841"/>
      <c r="J564" s="842"/>
      <c r="K564" s="841"/>
      <c r="L564" s="841"/>
      <c r="M564" s="841"/>
      <c r="N564" s="841"/>
      <c r="O564" s="841"/>
      <c r="P564" s="841"/>
      <c r="Q564" s="841"/>
      <c r="R564" s="841"/>
      <c r="S564" s="841"/>
      <c r="T564" s="841"/>
      <c r="U564" s="841"/>
      <c r="V564" s="841"/>
      <c r="W564" s="841"/>
      <c r="X564" s="841"/>
      <c r="Y564" s="841"/>
      <c r="Z564" s="841"/>
    </row>
    <row r="565" spans="1:26" ht="15.75" customHeight="1" x14ac:dyDescent="0.2">
      <c r="A565" s="840"/>
      <c r="B565" s="841"/>
      <c r="C565" s="841"/>
      <c r="D565" s="841"/>
      <c r="E565" s="841"/>
      <c r="F565" s="841"/>
      <c r="G565" s="841"/>
      <c r="H565" s="841"/>
      <c r="I565" s="841"/>
      <c r="J565" s="842"/>
      <c r="K565" s="841"/>
      <c r="L565" s="841"/>
      <c r="M565" s="841"/>
      <c r="N565" s="841"/>
      <c r="O565" s="841"/>
      <c r="P565" s="841"/>
      <c r="Q565" s="841"/>
      <c r="R565" s="841"/>
      <c r="S565" s="841"/>
      <c r="T565" s="841"/>
      <c r="U565" s="841"/>
      <c r="V565" s="841"/>
      <c r="W565" s="841"/>
      <c r="X565" s="841"/>
      <c r="Y565" s="841"/>
      <c r="Z565" s="841"/>
    </row>
    <row r="566" spans="1:26" ht="15.75" customHeight="1" x14ac:dyDescent="0.2">
      <c r="A566" s="840"/>
      <c r="B566" s="841"/>
      <c r="C566" s="841"/>
      <c r="D566" s="841"/>
      <c r="E566" s="841"/>
      <c r="F566" s="841"/>
      <c r="G566" s="841"/>
      <c r="H566" s="841"/>
      <c r="I566" s="841"/>
      <c r="J566" s="842"/>
      <c r="K566" s="841"/>
      <c r="L566" s="841"/>
      <c r="M566" s="841"/>
      <c r="N566" s="841"/>
      <c r="O566" s="841"/>
      <c r="P566" s="841"/>
      <c r="Q566" s="841"/>
      <c r="R566" s="841"/>
      <c r="S566" s="841"/>
      <c r="T566" s="841"/>
      <c r="U566" s="841"/>
      <c r="V566" s="841"/>
      <c r="W566" s="841"/>
      <c r="X566" s="841"/>
      <c r="Y566" s="841"/>
      <c r="Z566" s="841"/>
    </row>
    <row r="567" spans="1:26" ht="15.75" customHeight="1" x14ac:dyDescent="0.2">
      <c r="A567" s="840"/>
      <c r="B567" s="841"/>
      <c r="C567" s="841"/>
      <c r="D567" s="841"/>
      <c r="E567" s="841"/>
      <c r="F567" s="841"/>
      <c r="G567" s="841"/>
      <c r="H567" s="841"/>
      <c r="I567" s="841"/>
      <c r="J567" s="842"/>
      <c r="K567" s="841"/>
      <c r="L567" s="841"/>
      <c r="M567" s="841"/>
      <c r="N567" s="841"/>
      <c r="O567" s="841"/>
      <c r="P567" s="841"/>
      <c r="Q567" s="841"/>
      <c r="R567" s="841"/>
      <c r="S567" s="841"/>
      <c r="T567" s="841"/>
      <c r="U567" s="841"/>
      <c r="V567" s="841"/>
      <c r="W567" s="841"/>
      <c r="X567" s="841"/>
      <c r="Y567" s="841"/>
      <c r="Z567" s="841"/>
    </row>
    <row r="568" spans="1:26" ht="15.75" customHeight="1" x14ac:dyDescent="0.2">
      <c r="A568" s="840"/>
      <c r="B568" s="841"/>
      <c r="C568" s="841"/>
      <c r="D568" s="841"/>
      <c r="E568" s="841"/>
      <c r="F568" s="841"/>
      <c r="G568" s="841"/>
      <c r="H568" s="841"/>
      <c r="I568" s="841"/>
      <c r="J568" s="842"/>
      <c r="K568" s="841"/>
      <c r="L568" s="841"/>
      <c r="M568" s="841"/>
      <c r="N568" s="841"/>
      <c r="O568" s="841"/>
      <c r="P568" s="841"/>
      <c r="Q568" s="841"/>
      <c r="R568" s="841"/>
      <c r="S568" s="841"/>
      <c r="T568" s="841"/>
      <c r="U568" s="841"/>
      <c r="V568" s="841"/>
      <c r="W568" s="841"/>
      <c r="X568" s="841"/>
      <c r="Y568" s="841"/>
      <c r="Z568" s="841"/>
    </row>
    <row r="569" spans="1:26" ht="15.75" customHeight="1" x14ac:dyDescent="0.2">
      <c r="A569" s="840"/>
      <c r="B569" s="841"/>
      <c r="C569" s="841"/>
      <c r="D569" s="841"/>
      <c r="E569" s="841"/>
      <c r="F569" s="841"/>
      <c r="G569" s="841"/>
      <c r="H569" s="841"/>
      <c r="I569" s="841"/>
      <c r="J569" s="842"/>
      <c r="K569" s="841"/>
      <c r="L569" s="841"/>
      <c r="M569" s="841"/>
      <c r="N569" s="841"/>
      <c r="O569" s="841"/>
      <c r="P569" s="841"/>
      <c r="Q569" s="841"/>
      <c r="R569" s="841"/>
      <c r="S569" s="841"/>
      <c r="T569" s="841"/>
      <c r="U569" s="841"/>
      <c r="V569" s="841"/>
      <c r="W569" s="841"/>
      <c r="X569" s="841"/>
      <c r="Y569" s="841"/>
      <c r="Z569" s="841"/>
    </row>
    <row r="570" spans="1:26" ht="15.75" customHeight="1" x14ac:dyDescent="0.2">
      <c r="A570" s="840"/>
      <c r="B570" s="841"/>
      <c r="C570" s="841"/>
      <c r="D570" s="841"/>
      <c r="E570" s="841"/>
      <c r="F570" s="841"/>
      <c r="G570" s="841"/>
      <c r="H570" s="841"/>
      <c r="I570" s="841"/>
      <c r="J570" s="842"/>
      <c r="K570" s="841"/>
      <c r="L570" s="841"/>
      <c r="M570" s="841"/>
      <c r="N570" s="841"/>
      <c r="O570" s="841"/>
      <c r="P570" s="841"/>
      <c r="Q570" s="841"/>
      <c r="R570" s="841"/>
      <c r="S570" s="841"/>
      <c r="T570" s="841"/>
      <c r="U570" s="841"/>
      <c r="V570" s="841"/>
      <c r="W570" s="841"/>
      <c r="X570" s="841"/>
      <c r="Y570" s="841"/>
      <c r="Z570" s="841"/>
    </row>
    <row r="571" spans="1:26" ht="15.75" customHeight="1" x14ac:dyDescent="0.2">
      <c r="A571" s="840"/>
      <c r="B571" s="841"/>
      <c r="C571" s="841"/>
      <c r="D571" s="841"/>
      <c r="E571" s="841"/>
      <c r="F571" s="841"/>
      <c r="G571" s="841"/>
      <c r="H571" s="841"/>
      <c r="I571" s="841"/>
      <c r="J571" s="842"/>
      <c r="K571" s="841"/>
      <c r="L571" s="841"/>
      <c r="M571" s="841"/>
      <c r="N571" s="841"/>
      <c r="O571" s="841"/>
      <c r="P571" s="841"/>
      <c r="Q571" s="841"/>
      <c r="R571" s="841"/>
      <c r="S571" s="841"/>
      <c r="T571" s="841"/>
      <c r="U571" s="841"/>
      <c r="V571" s="841"/>
      <c r="W571" s="841"/>
      <c r="X571" s="841"/>
      <c r="Y571" s="841"/>
      <c r="Z571" s="841"/>
    </row>
    <row r="572" spans="1:26" ht="15.75" customHeight="1" x14ac:dyDescent="0.2">
      <c r="A572" s="840"/>
      <c r="B572" s="841"/>
      <c r="C572" s="841"/>
      <c r="D572" s="841"/>
      <c r="E572" s="841"/>
      <c r="F572" s="841"/>
      <c r="G572" s="841"/>
      <c r="H572" s="841"/>
      <c r="I572" s="841"/>
      <c r="J572" s="842"/>
      <c r="K572" s="841"/>
      <c r="L572" s="841"/>
      <c r="M572" s="841"/>
      <c r="N572" s="841"/>
      <c r="O572" s="841"/>
      <c r="P572" s="841"/>
      <c r="Q572" s="841"/>
      <c r="R572" s="841"/>
      <c r="S572" s="841"/>
      <c r="T572" s="841"/>
      <c r="U572" s="841"/>
      <c r="V572" s="841"/>
      <c r="W572" s="841"/>
      <c r="X572" s="841"/>
      <c r="Y572" s="841"/>
      <c r="Z572" s="841"/>
    </row>
    <row r="573" spans="1:26" ht="15.75" customHeight="1" x14ac:dyDescent="0.2">
      <c r="A573" s="840"/>
      <c r="B573" s="841"/>
      <c r="C573" s="841"/>
      <c r="D573" s="841"/>
      <c r="E573" s="841"/>
      <c r="F573" s="841"/>
      <c r="G573" s="841"/>
      <c r="H573" s="841"/>
      <c r="I573" s="841"/>
      <c r="J573" s="842"/>
      <c r="K573" s="841"/>
      <c r="L573" s="841"/>
      <c r="M573" s="841"/>
      <c r="N573" s="841"/>
      <c r="O573" s="841"/>
      <c r="P573" s="841"/>
      <c r="Q573" s="841"/>
      <c r="R573" s="841"/>
      <c r="S573" s="841"/>
      <c r="T573" s="841"/>
      <c r="U573" s="841"/>
      <c r="V573" s="841"/>
      <c r="W573" s="841"/>
      <c r="X573" s="841"/>
      <c r="Y573" s="841"/>
      <c r="Z573" s="841"/>
    </row>
    <row r="574" spans="1:26" ht="15.75" customHeight="1" x14ac:dyDescent="0.2">
      <c r="A574" s="840"/>
      <c r="B574" s="841"/>
      <c r="C574" s="841"/>
      <c r="D574" s="841"/>
      <c r="E574" s="841"/>
      <c r="F574" s="841"/>
      <c r="G574" s="841"/>
      <c r="H574" s="841"/>
      <c r="I574" s="841"/>
      <c r="J574" s="842"/>
      <c r="K574" s="841"/>
      <c r="L574" s="841"/>
      <c r="M574" s="841"/>
      <c r="N574" s="841"/>
      <c r="O574" s="841"/>
      <c r="P574" s="841"/>
      <c r="Q574" s="841"/>
      <c r="R574" s="841"/>
      <c r="S574" s="841"/>
      <c r="T574" s="841"/>
      <c r="U574" s="841"/>
      <c r="V574" s="841"/>
      <c r="W574" s="841"/>
      <c r="X574" s="841"/>
      <c r="Y574" s="841"/>
      <c r="Z574" s="841"/>
    </row>
    <row r="575" spans="1:26" ht="15.75" customHeight="1" x14ac:dyDescent="0.2">
      <c r="A575" s="840"/>
      <c r="B575" s="841"/>
      <c r="C575" s="841"/>
      <c r="D575" s="841"/>
      <c r="E575" s="841"/>
      <c r="F575" s="841"/>
      <c r="G575" s="841"/>
      <c r="H575" s="841"/>
      <c r="I575" s="841"/>
      <c r="J575" s="842"/>
      <c r="K575" s="841"/>
      <c r="L575" s="841"/>
      <c r="M575" s="841"/>
      <c r="N575" s="841"/>
      <c r="O575" s="841"/>
      <c r="P575" s="841"/>
      <c r="Q575" s="841"/>
      <c r="R575" s="841"/>
      <c r="S575" s="841"/>
      <c r="T575" s="841"/>
      <c r="U575" s="841"/>
      <c r="V575" s="841"/>
      <c r="W575" s="841"/>
      <c r="X575" s="841"/>
      <c r="Y575" s="841"/>
      <c r="Z575" s="841"/>
    </row>
    <row r="576" spans="1:26" ht="15.75" customHeight="1" x14ac:dyDescent="0.2">
      <c r="A576" s="840"/>
      <c r="B576" s="841"/>
      <c r="C576" s="841"/>
      <c r="D576" s="841"/>
      <c r="E576" s="841"/>
      <c r="F576" s="841"/>
      <c r="G576" s="841"/>
      <c r="H576" s="841"/>
      <c r="I576" s="841"/>
      <c r="J576" s="842"/>
      <c r="K576" s="841"/>
      <c r="L576" s="841"/>
      <c r="M576" s="841"/>
      <c r="N576" s="841"/>
      <c r="O576" s="841"/>
      <c r="P576" s="841"/>
      <c r="Q576" s="841"/>
      <c r="R576" s="841"/>
      <c r="S576" s="841"/>
      <c r="T576" s="841"/>
      <c r="U576" s="841"/>
      <c r="V576" s="841"/>
      <c r="W576" s="841"/>
      <c r="X576" s="841"/>
      <c r="Y576" s="841"/>
      <c r="Z576" s="841"/>
    </row>
    <row r="577" spans="1:26" ht="15.75" customHeight="1" x14ac:dyDescent="0.2">
      <c r="A577" s="840"/>
      <c r="B577" s="841"/>
      <c r="C577" s="841"/>
      <c r="D577" s="841"/>
      <c r="E577" s="841"/>
      <c r="F577" s="841"/>
      <c r="G577" s="841"/>
      <c r="H577" s="841"/>
      <c r="I577" s="841"/>
      <c r="J577" s="842"/>
      <c r="K577" s="841"/>
      <c r="L577" s="841"/>
      <c r="M577" s="841"/>
      <c r="N577" s="841"/>
      <c r="O577" s="841"/>
      <c r="P577" s="841"/>
      <c r="Q577" s="841"/>
      <c r="R577" s="841"/>
      <c r="S577" s="841"/>
      <c r="T577" s="841"/>
      <c r="U577" s="841"/>
      <c r="V577" s="841"/>
      <c r="W577" s="841"/>
      <c r="X577" s="841"/>
      <c r="Y577" s="841"/>
      <c r="Z577" s="841"/>
    </row>
    <row r="578" spans="1:26" ht="15.75" customHeight="1" x14ac:dyDescent="0.2">
      <c r="A578" s="840"/>
      <c r="B578" s="841"/>
      <c r="C578" s="841"/>
      <c r="D578" s="841"/>
      <c r="E578" s="841"/>
      <c r="F578" s="841"/>
      <c r="G578" s="841"/>
      <c r="H578" s="841"/>
      <c r="I578" s="841"/>
      <c r="J578" s="842"/>
      <c r="K578" s="841"/>
      <c r="L578" s="841"/>
      <c r="M578" s="841"/>
      <c r="N578" s="841"/>
      <c r="O578" s="841"/>
      <c r="P578" s="841"/>
      <c r="Q578" s="841"/>
      <c r="R578" s="841"/>
      <c r="S578" s="841"/>
      <c r="T578" s="841"/>
      <c r="U578" s="841"/>
      <c r="V578" s="841"/>
      <c r="W578" s="841"/>
      <c r="X578" s="841"/>
      <c r="Y578" s="841"/>
      <c r="Z578" s="841"/>
    </row>
    <row r="579" spans="1:26" ht="15.75" customHeight="1" x14ac:dyDescent="0.2">
      <c r="A579" s="840"/>
      <c r="B579" s="841"/>
      <c r="C579" s="841"/>
      <c r="D579" s="841"/>
      <c r="E579" s="841"/>
      <c r="F579" s="841"/>
      <c r="G579" s="841"/>
      <c r="H579" s="841"/>
      <c r="I579" s="841"/>
      <c r="J579" s="842"/>
      <c r="K579" s="841"/>
      <c r="L579" s="841"/>
      <c r="M579" s="841"/>
      <c r="N579" s="841"/>
      <c r="O579" s="841"/>
      <c r="P579" s="841"/>
      <c r="Q579" s="841"/>
      <c r="R579" s="841"/>
      <c r="S579" s="841"/>
      <c r="T579" s="841"/>
      <c r="U579" s="841"/>
      <c r="V579" s="841"/>
      <c r="W579" s="841"/>
      <c r="X579" s="841"/>
      <c r="Y579" s="841"/>
      <c r="Z579" s="841"/>
    </row>
    <row r="580" spans="1:26" ht="15.75" customHeight="1" x14ac:dyDescent="0.2">
      <c r="A580" s="840"/>
      <c r="B580" s="841"/>
      <c r="C580" s="841"/>
      <c r="D580" s="841"/>
      <c r="E580" s="841"/>
      <c r="F580" s="841"/>
      <c r="G580" s="841"/>
      <c r="H580" s="841"/>
      <c r="I580" s="841"/>
      <c r="J580" s="842"/>
      <c r="K580" s="841"/>
      <c r="L580" s="841"/>
      <c r="M580" s="841"/>
      <c r="N580" s="841"/>
      <c r="O580" s="841"/>
      <c r="P580" s="841"/>
      <c r="Q580" s="841"/>
      <c r="R580" s="841"/>
      <c r="S580" s="841"/>
      <c r="T580" s="841"/>
      <c r="U580" s="841"/>
      <c r="V580" s="841"/>
      <c r="W580" s="841"/>
      <c r="X580" s="841"/>
      <c r="Y580" s="841"/>
      <c r="Z580" s="841"/>
    </row>
    <row r="581" spans="1:26" ht="15.75" customHeight="1" x14ac:dyDescent="0.2">
      <c r="A581" s="840"/>
      <c r="B581" s="841"/>
      <c r="C581" s="841"/>
      <c r="D581" s="841"/>
      <c r="E581" s="841"/>
      <c r="F581" s="841"/>
      <c r="G581" s="841"/>
      <c r="H581" s="841"/>
      <c r="I581" s="841"/>
      <c r="J581" s="842"/>
      <c r="K581" s="841"/>
      <c r="L581" s="841"/>
      <c r="M581" s="841"/>
      <c r="N581" s="841"/>
      <c r="O581" s="841"/>
      <c r="P581" s="841"/>
      <c r="Q581" s="841"/>
      <c r="R581" s="841"/>
      <c r="S581" s="841"/>
      <c r="T581" s="841"/>
      <c r="U581" s="841"/>
      <c r="V581" s="841"/>
      <c r="W581" s="841"/>
      <c r="X581" s="841"/>
      <c r="Y581" s="841"/>
      <c r="Z581" s="841"/>
    </row>
    <row r="582" spans="1:26" ht="15.75" customHeight="1" x14ac:dyDescent="0.2">
      <c r="A582" s="840"/>
      <c r="B582" s="841"/>
      <c r="C582" s="841"/>
      <c r="D582" s="841"/>
      <c r="E582" s="841"/>
      <c r="F582" s="841"/>
      <c r="G582" s="841"/>
      <c r="H582" s="841"/>
      <c r="I582" s="841"/>
      <c r="J582" s="842"/>
      <c r="K582" s="841"/>
      <c r="L582" s="841"/>
      <c r="M582" s="841"/>
      <c r="N582" s="841"/>
      <c r="O582" s="841"/>
      <c r="P582" s="841"/>
      <c r="Q582" s="841"/>
      <c r="R582" s="841"/>
      <c r="S582" s="841"/>
      <c r="T582" s="841"/>
      <c r="U582" s="841"/>
      <c r="V582" s="841"/>
      <c r="W582" s="841"/>
      <c r="X582" s="841"/>
      <c r="Y582" s="841"/>
      <c r="Z582" s="841"/>
    </row>
    <row r="583" spans="1:26" ht="15.75" customHeight="1" x14ac:dyDescent="0.2">
      <c r="A583" s="840"/>
      <c r="B583" s="841"/>
      <c r="C583" s="841"/>
      <c r="D583" s="841"/>
      <c r="E583" s="841"/>
      <c r="F583" s="841"/>
      <c r="G583" s="841"/>
      <c r="H583" s="841"/>
      <c r="I583" s="841"/>
      <c r="J583" s="842"/>
      <c r="K583" s="841"/>
      <c r="L583" s="841"/>
      <c r="M583" s="841"/>
      <c r="N583" s="841"/>
      <c r="O583" s="841"/>
      <c r="P583" s="841"/>
      <c r="Q583" s="841"/>
      <c r="R583" s="841"/>
      <c r="S583" s="841"/>
      <c r="T583" s="841"/>
      <c r="U583" s="841"/>
      <c r="V583" s="841"/>
      <c r="W583" s="841"/>
      <c r="X583" s="841"/>
      <c r="Y583" s="841"/>
      <c r="Z583" s="841"/>
    </row>
    <row r="584" spans="1:26" ht="15.75" customHeight="1" x14ac:dyDescent="0.2">
      <c r="A584" s="840"/>
      <c r="B584" s="841"/>
      <c r="C584" s="841"/>
      <c r="D584" s="841"/>
      <c r="E584" s="841"/>
      <c r="F584" s="841"/>
      <c r="G584" s="841"/>
      <c r="H584" s="841"/>
      <c r="I584" s="841"/>
      <c r="J584" s="842"/>
      <c r="K584" s="841"/>
      <c r="L584" s="841"/>
      <c r="M584" s="841"/>
      <c r="N584" s="841"/>
      <c r="O584" s="841"/>
      <c r="P584" s="841"/>
      <c r="Q584" s="841"/>
      <c r="R584" s="841"/>
      <c r="S584" s="841"/>
      <c r="T584" s="841"/>
      <c r="U584" s="841"/>
      <c r="V584" s="841"/>
      <c r="W584" s="841"/>
      <c r="X584" s="841"/>
      <c r="Y584" s="841"/>
      <c r="Z584" s="841"/>
    </row>
    <row r="585" spans="1:26" ht="15.75" customHeight="1" x14ac:dyDescent="0.2">
      <c r="A585" s="840"/>
      <c r="B585" s="841"/>
      <c r="C585" s="841"/>
      <c r="D585" s="841"/>
      <c r="E585" s="841"/>
      <c r="F585" s="841"/>
      <c r="G585" s="841"/>
      <c r="H585" s="841"/>
      <c r="I585" s="841"/>
      <c r="J585" s="842"/>
      <c r="K585" s="841"/>
      <c r="L585" s="841"/>
      <c r="M585" s="841"/>
      <c r="N585" s="841"/>
      <c r="O585" s="841"/>
      <c r="P585" s="841"/>
      <c r="Q585" s="841"/>
      <c r="R585" s="841"/>
      <c r="S585" s="841"/>
      <c r="T585" s="841"/>
      <c r="U585" s="841"/>
      <c r="V585" s="841"/>
      <c r="W585" s="841"/>
      <c r="X585" s="841"/>
      <c r="Y585" s="841"/>
      <c r="Z585" s="841"/>
    </row>
    <row r="586" spans="1:26" ht="15.75" customHeight="1" x14ac:dyDescent="0.2">
      <c r="A586" s="840"/>
      <c r="B586" s="841"/>
      <c r="C586" s="841"/>
      <c r="D586" s="841"/>
      <c r="E586" s="841"/>
      <c r="F586" s="841"/>
      <c r="G586" s="841"/>
      <c r="H586" s="841"/>
      <c r="I586" s="841"/>
      <c r="J586" s="842"/>
      <c r="K586" s="841"/>
      <c r="L586" s="841"/>
      <c r="M586" s="841"/>
      <c r="N586" s="841"/>
      <c r="O586" s="841"/>
      <c r="P586" s="841"/>
      <c r="Q586" s="841"/>
      <c r="R586" s="841"/>
      <c r="S586" s="841"/>
      <c r="T586" s="841"/>
      <c r="U586" s="841"/>
      <c r="V586" s="841"/>
      <c r="W586" s="841"/>
      <c r="X586" s="841"/>
      <c r="Y586" s="841"/>
      <c r="Z586" s="841"/>
    </row>
    <row r="587" spans="1:26" ht="15.75" customHeight="1" x14ac:dyDescent="0.2">
      <c r="A587" s="840"/>
      <c r="B587" s="841"/>
      <c r="C587" s="841"/>
      <c r="D587" s="841"/>
      <c r="E587" s="841"/>
      <c r="F587" s="841"/>
      <c r="G587" s="841"/>
      <c r="H587" s="841"/>
      <c r="I587" s="841"/>
      <c r="J587" s="842"/>
      <c r="K587" s="841"/>
      <c r="L587" s="841"/>
      <c r="M587" s="841"/>
      <c r="N587" s="841"/>
      <c r="O587" s="841"/>
      <c r="P587" s="841"/>
      <c r="Q587" s="841"/>
      <c r="R587" s="841"/>
      <c r="S587" s="841"/>
      <c r="T587" s="841"/>
      <c r="U587" s="841"/>
      <c r="V587" s="841"/>
      <c r="W587" s="841"/>
      <c r="X587" s="841"/>
      <c r="Y587" s="841"/>
      <c r="Z587" s="841"/>
    </row>
    <row r="588" spans="1:26" ht="15.75" customHeight="1" x14ac:dyDescent="0.2">
      <c r="A588" s="840"/>
      <c r="B588" s="841"/>
      <c r="C588" s="841"/>
      <c r="D588" s="841"/>
      <c r="E588" s="841"/>
      <c r="F588" s="841"/>
      <c r="G588" s="841"/>
      <c r="H588" s="841"/>
      <c r="I588" s="841"/>
      <c r="J588" s="842"/>
      <c r="K588" s="841"/>
      <c r="L588" s="841"/>
      <c r="M588" s="841"/>
      <c r="N588" s="841"/>
      <c r="O588" s="841"/>
      <c r="P588" s="841"/>
      <c r="Q588" s="841"/>
      <c r="R588" s="841"/>
      <c r="S588" s="841"/>
      <c r="T588" s="841"/>
      <c r="U588" s="841"/>
      <c r="V588" s="841"/>
      <c r="W588" s="841"/>
      <c r="X588" s="841"/>
      <c r="Y588" s="841"/>
      <c r="Z588" s="841"/>
    </row>
    <row r="589" spans="1:26" ht="15.75" customHeight="1" x14ac:dyDescent="0.2">
      <c r="A589" s="840"/>
      <c r="B589" s="841"/>
      <c r="C589" s="841"/>
      <c r="D589" s="841"/>
      <c r="E589" s="841"/>
      <c r="F589" s="841"/>
      <c r="G589" s="841"/>
      <c r="H589" s="841"/>
      <c r="I589" s="841"/>
      <c r="J589" s="842"/>
      <c r="K589" s="841"/>
      <c r="L589" s="841"/>
      <c r="M589" s="841"/>
      <c r="N589" s="841"/>
      <c r="O589" s="841"/>
      <c r="P589" s="841"/>
      <c r="Q589" s="841"/>
      <c r="R589" s="841"/>
      <c r="S589" s="841"/>
      <c r="T589" s="841"/>
      <c r="U589" s="841"/>
      <c r="V589" s="841"/>
      <c r="W589" s="841"/>
      <c r="X589" s="841"/>
      <c r="Y589" s="841"/>
      <c r="Z589" s="841"/>
    </row>
    <row r="590" spans="1:26" ht="15.75" customHeight="1" x14ac:dyDescent="0.2">
      <c r="A590" s="840"/>
      <c r="B590" s="841"/>
      <c r="C590" s="841"/>
      <c r="D590" s="841"/>
      <c r="E590" s="841"/>
      <c r="F590" s="841"/>
      <c r="G590" s="841"/>
      <c r="H590" s="841"/>
      <c r="I590" s="841"/>
      <c r="J590" s="842"/>
      <c r="K590" s="841"/>
      <c r="L590" s="841"/>
      <c r="M590" s="841"/>
      <c r="N590" s="841"/>
      <c r="O590" s="841"/>
      <c r="P590" s="841"/>
      <c r="Q590" s="841"/>
      <c r="R590" s="841"/>
      <c r="S590" s="841"/>
      <c r="T590" s="841"/>
      <c r="U590" s="841"/>
      <c r="V590" s="841"/>
      <c r="W590" s="841"/>
      <c r="X590" s="841"/>
      <c r="Y590" s="841"/>
      <c r="Z590" s="841"/>
    </row>
    <row r="591" spans="1:26" ht="15.75" customHeight="1" x14ac:dyDescent="0.2">
      <c r="A591" s="840"/>
      <c r="B591" s="841"/>
      <c r="C591" s="841"/>
      <c r="D591" s="841"/>
      <c r="E591" s="841"/>
      <c r="F591" s="841"/>
      <c r="G591" s="841"/>
      <c r="H591" s="841"/>
      <c r="I591" s="841"/>
      <c r="J591" s="842"/>
      <c r="K591" s="841"/>
      <c r="L591" s="841"/>
      <c r="M591" s="841"/>
      <c r="N591" s="841"/>
      <c r="O591" s="841"/>
      <c r="P591" s="841"/>
      <c r="Q591" s="841"/>
      <c r="R591" s="841"/>
      <c r="S591" s="841"/>
      <c r="T591" s="841"/>
      <c r="U591" s="841"/>
      <c r="V591" s="841"/>
      <c r="W591" s="841"/>
      <c r="X591" s="841"/>
      <c r="Y591" s="841"/>
      <c r="Z591" s="841"/>
    </row>
    <row r="592" spans="1:26" ht="15.75" customHeight="1" x14ac:dyDescent="0.2">
      <c r="A592" s="840"/>
      <c r="B592" s="841"/>
      <c r="C592" s="841"/>
      <c r="D592" s="841"/>
      <c r="E592" s="841"/>
      <c r="F592" s="841"/>
      <c r="G592" s="841"/>
      <c r="H592" s="841"/>
      <c r="I592" s="841"/>
      <c r="J592" s="842"/>
      <c r="K592" s="841"/>
      <c r="L592" s="841"/>
      <c r="M592" s="841"/>
      <c r="N592" s="841"/>
      <c r="O592" s="841"/>
      <c r="P592" s="841"/>
      <c r="Q592" s="841"/>
      <c r="R592" s="841"/>
      <c r="S592" s="841"/>
      <c r="T592" s="841"/>
      <c r="U592" s="841"/>
      <c r="V592" s="841"/>
      <c r="W592" s="841"/>
      <c r="X592" s="841"/>
      <c r="Y592" s="841"/>
      <c r="Z592" s="841"/>
    </row>
    <row r="593" spans="1:26" ht="15.75" customHeight="1" x14ac:dyDescent="0.2">
      <c r="A593" s="840"/>
      <c r="B593" s="841"/>
      <c r="C593" s="841"/>
      <c r="D593" s="841"/>
      <c r="E593" s="841"/>
      <c r="F593" s="841"/>
      <c r="G593" s="841"/>
      <c r="H593" s="841"/>
      <c r="I593" s="841"/>
      <c r="J593" s="842"/>
      <c r="K593" s="841"/>
      <c r="L593" s="841"/>
      <c r="M593" s="841"/>
      <c r="N593" s="841"/>
      <c r="O593" s="841"/>
      <c r="P593" s="841"/>
      <c r="Q593" s="841"/>
      <c r="R593" s="841"/>
      <c r="S593" s="841"/>
      <c r="T593" s="841"/>
      <c r="U593" s="841"/>
      <c r="V593" s="841"/>
      <c r="W593" s="841"/>
      <c r="X593" s="841"/>
      <c r="Y593" s="841"/>
      <c r="Z593" s="841"/>
    </row>
    <row r="594" spans="1:26" ht="15.75" customHeight="1" x14ac:dyDescent="0.2">
      <c r="A594" s="840"/>
      <c r="B594" s="841"/>
      <c r="C594" s="841"/>
      <c r="D594" s="841"/>
      <c r="E594" s="841"/>
      <c r="F594" s="841"/>
      <c r="G594" s="841"/>
      <c r="H594" s="841"/>
      <c r="I594" s="841"/>
      <c r="J594" s="842"/>
      <c r="K594" s="841"/>
      <c r="L594" s="841"/>
      <c r="M594" s="841"/>
      <c r="N594" s="841"/>
      <c r="O594" s="841"/>
      <c r="P594" s="841"/>
      <c r="Q594" s="841"/>
      <c r="R594" s="841"/>
      <c r="S594" s="841"/>
      <c r="T594" s="841"/>
      <c r="U594" s="841"/>
      <c r="V594" s="841"/>
      <c r="W594" s="841"/>
      <c r="X594" s="841"/>
      <c r="Y594" s="841"/>
      <c r="Z594" s="841"/>
    </row>
    <row r="595" spans="1:26" ht="15.75" customHeight="1" x14ac:dyDescent="0.2">
      <c r="A595" s="840"/>
      <c r="B595" s="841"/>
      <c r="C595" s="841"/>
      <c r="D595" s="841"/>
      <c r="E595" s="841"/>
      <c r="F595" s="841"/>
      <c r="G595" s="841"/>
      <c r="H595" s="841"/>
      <c r="I595" s="841"/>
      <c r="J595" s="842"/>
      <c r="K595" s="841"/>
      <c r="L595" s="841"/>
      <c r="M595" s="841"/>
      <c r="N595" s="841"/>
      <c r="O595" s="841"/>
      <c r="P595" s="841"/>
      <c r="Q595" s="841"/>
      <c r="R595" s="841"/>
      <c r="S595" s="841"/>
      <c r="T595" s="841"/>
      <c r="U595" s="841"/>
      <c r="V595" s="841"/>
      <c r="W595" s="841"/>
      <c r="X595" s="841"/>
      <c r="Y595" s="841"/>
      <c r="Z595" s="841"/>
    </row>
    <row r="596" spans="1:26" ht="15.75" customHeight="1" x14ac:dyDescent="0.2">
      <c r="A596" s="840"/>
      <c r="B596" s="841"/>
      <c r="C596" s="841"/>
      <c r="D596" s="841"/>
      <c r="E596" s="841"/>
      <c r="F596" s="841"/>
      <c r="G596" s="841"/>
      <c r="H596" s="841"/>
      <c r="I596" s="841"/>
      <c r="J596" s="842"/>
      <c r="K596" s="841"/>
      <c r="L596" s="841"/>
      <c r="M596" s="841"/>
      <c r="N596" s="841"/>
      <c r="O596" s="841"/>
      <c r="P596" s="841"/>
      <c r="Q596" s="841"/>
      <c r="R596" s="841"/>
      <c r="S596" s="841"/>
      <c r="T596" s="841"/>
      <c r="U596" s="841"/>
      <c r="V596" s="841"/>
      <c r="W596" s="841"/>
      <c r="X596" s="841"/>
      <c r="Y596" s="841"/>
      <c r="Z596" s="841"/>
    </row>
    <row r="597" spans="1:26" ht="15.75" customHeight="1" x14ac:dyDescent="0.2">
      <c r="A597" s="840"/>
      <c r="B597" s="841"/>
      <c r="C597" s="841"/>
      <c r="D597" s="841"/>
      <c r="E597" s="841"/>
      <c r="F597" s="841"/>
      <c r="G597" s="841"/>
      <c r="H597" s="841"/>
      <c r="I597" s="841"/>
      <c r="J597" s="842"/>
      <c r="K597" s="841"/>
      <c r="L597" s="841"/>
      <c r="M597" s="841"/>
      <c r="N597" s="841"/>
      <c r="O597" s="841"/>
      <c r="P597" s="841"/>
      <c r="Q597" s="841"/>
      <c r="R597" s="841"/>
      <c r="S597" s="841"/>
      <c r="T597" s="841"/>
      <c r="U597" s="841"/>
      <c r="V597" s="841"/>
      <c r="W597" s="841"/>
      <c r="X597" s="841"/>
      <c r="Y597" s="841"/>
      <c r="Z597" s="841"/>
    </row>
    <row r="598" spans="1:26" ht="15.75" customHeight="1" x14ac:dyDescent="0.2">
      <c r="A598" s="840"/>
      <c r="B598" s="841"/>
      <c r="C598" s="841"/>
      <c r="D598" s="841"/>
      <c r="E598" s="841"/>
      <c r="F598" s="841"/>
      <c r="G598" s="841"/>
      <c r="H598" s="841"/>
      <c r="I598" s="841"/>
      <c r="J598" s="842"/>
      <c r="K598" s="841"/>
      <c r="L598" s="841"/>
      <c r="M598" s="841"/>
      <c r="N598" s="841"/>
      <c r="O598" s="841"/>
      <c r="P598" s="841"/>
      <c r="Q598" s="841"/>
      <c r="R598" s="841"/>
      <c r="S598" s="841"/>
      <c r="T598" s="841"/>
      <c r="U598" s="841"/>
      <c r="V598" s="841"/>
      <c r="W598" s="841"/>
      <c r="X598" s="841"/>
      <c r="Y598" s="841"/>
      <c r="Z598" s="841"/>
    </row>
    <row r="599" spans="1:26" ht="15.75" customHeight="1" x14ac:dyDescent="0.2">
      <c r="A599" s="840"/>
      <c r="B599" s="841"/>
      <c r="C599" s="841"/>
      <c r="D599" s="841"/>
      <c r="E599" s="841"/>
      <c r="F599" s="841"/>
      <c r="G599" s="841"/>
      <c r="H599" s="841"/>
      <c r="I599" s="841"/>
      <c r="J599" s="842"/>
      <c r="K599" s="841"/>
      <c r="L599" s="841"/>
      <c r="M599" s="841"/>
      <c r="N599" s="841"/>
      <c r="O599" s="841"/>
      <c r="P599" s="841"/>
      <c r="Q599" s="841"/>
      <c r="R599" s="841"/>
      <c r="S599" s="841"/>
      <c r="T599" s="841"/>
      <c r="U599" s="841"/>
      <c r="V599" s="841"/>
      <c r="W599" s="841"/>
      <c r="X599" s="841"/>
      <c r="Y599" s="841"/>
      <c r="Z599" s="841"/>
    </row>
    <row r="600" spans="1:26" ht="15.75" customHeight="1" x14ac:dyDescent="0.2">
      <c r="A600" s="840"/>
      <c r="B600" s="841"/>
      <c r="C600" s="841"/>
      <c r="D600" s="841"/>
      <c r="E600" s="841"/>
      <c r="F600" s="841"/>
      <c r="G600" s="841"/>
      <c r="H600" s="841"/>
      <c r="I600" s="841"/>
      <c r="J600" s="842"/>
      <c r="K600" s="841"/>
      <c r="L600" s="841"/>
      <c r="M600" s="841"/>
      <c r="N600" s="841"/>
      <c r="O600" s="841"/>
      <c r="P600" s="841"/>
      <c r="Q600" s="841"/>
      <c r="R600" s="841"/>
      <c r="S600" s="841"/>
      <c r="T600" s="841"/>
      <c r="U600" s="841"/>
      <c r="V600" s="841"/>
      <c r="W600" s="841"/>
      <c r="X600" s="841"/>
      <c r="Y600" s="841"/>
      <c r="Z600" s="841"/>
    </row>
    <row r="601" spans="1:26" ht="15.75" customHeight="1" x14ac:dyDescent="0.2">
      <c r="A601" s="840"/>
      <c r="B601" s="841"/>
      <c r="C601" s="841"/>
      <c r="D601" s="841"/>
      <c r="E601" s="841"/>
      <c r="F601" s="841"/>
      <c r="G601" s="841"/>
      <c r="H601" s="841"/>
      <c r="I601" s="841"/>
      <c r="J601" s="842"/>
      <c r="K601" s="841"/>
      <c r="L601" s="841"/>
      <c r="M601" s="841"/>
      <c r="N601" s="841"/>
      <c r="O601" s="841"/>
      <c r="P601" s="841"/>
      <c r="Q601" s="841"/>
      <c r="R601" s="841"/>
      <c r="S601" s="841"/>
      <c r="T601" s="841"/>
      <c r="U601" s="841"/>
      <c r="V601" s="841"/>
      <c r="W601" s="841"/>
      <c r="X601" s="841"/>
      <c r="Y601" s="841"/>
      <c r="Z601" s="841"/>
    </row>
    <row r="602" spans="1:26" ht="15.75" customHeight="1" x14ac:dyDescent="0.2">
      <c r="A602" s="840"/>
      <c r="B602" s="841"/>
      <c r="C602" s="841"/>
      <c r="D602" s="841"/>
      <c r="E602" s="841"/>
      <c r="F602" s="841"/>
      <c r="G602" s="841"/>
      <c r="H602" s="841"/>
      <c r="I602" s="841"/>
      <c r="J602" s="842"/>
      <c r="K602" s="841"/>
      <c r="L602" s="841"/>
      <c r="M602" s="841"/>
      <c r="N602" s="841"/>
      <c r="O602" s="841"/>
      <c r="P602" s="841"/>
      <c r="Q602" s="841"/>
      <c r="R602" s="841"/>
      <c r="S602" s="841"/>
      <c r="T602" s="841"/>
      <c r="U602" s="841"/>
      <c r="V602" s="841"/>
      <c r="W602" s="841"/>
      <c r="X602" s="841"/>
      <c r="Y602" s="841"/>
      <c r="Z602" s="841"/>
    </row>
    <row r="603" spans="1:26" ht="15.75" customHeight="1" x14ac:dyDescent="0.2">
      <c r="A603" s="840"/>
      <c r="B603" s="841"/>
      <c r="C603" s="841"/>
      <c r="D603" s="841"/>
      <c r="E603" s="841"/>
      <c r="F603" s="841"/>
      <c r="G603" s="841"/>
      <c r="H603" s="841"/>
      <c r="I603" s="841"/>
      <c r="J603" s="842"/>
      <c r="K603" s="841"/>
      <c r="L603" s="841"/>
      <c r="M603" s="841"/>
      <c r="N603" s="841"/>
      <c r="O603" s="841"/>
      <c r="P603" s="841"/>
      <c r="Q603" s="841"/>
      <c r="R603" s="841"/>
      <c r="S603" s="841"/>
      <c r="T603" s="841"/>
      <c r="U603" s="841"/>
      <c r="V603" s="841"/>
      <c r="W603" s="841"/>
      <c r="X603" s="841"/>
      <c r="Y603" s="841"/>
      <c r="Z603" s="841"/>
    </row>
    <row r="604" spans="1:26" ht="15.75" customHeight="1" x14ac:dyDescent="0.2">
      <c r="A604" s="840"/>
      <c r="B604" s="841"/>
      <c r="C604" s="841"/>
      <c r="D604" s="841"/>
      <c r="E604" s="841"/>
      <c r="F604" s="841"/>
      <c r="G604" s="841"/>
      <c r="H604" s="841"/>
      <c r="I604" s="841"/>
      <c r="J604" s="842"/>
      <c r="K604" s="841"/>
      <c r="L604" s="841"/>
      <c r="M604" s="841"/>
      <c r="N604" s="841"/>
      <c r="O604" s="841"/>
      <c r="P604" s="841"/>
      <c r="Q604" s="841"/>
      <c r="R604" s="841"/>
      <c r="S604" s="841"/>
      <c r="T604" s="841"/>
      <c r="U604" s="841"/>
      <c r="V604" s="841"/>
      <c r="W604" s="841"/>
      <c r="X604" s="841"/>
      <c r="Y604" s="841"/>
      <c r="Z604" s="841"/>
    </row>
    <row r="605" spans="1:26" ht="15.75" customHeight="1" x14ac:dyDescent="0.2">
      <c r="A605" s="840"/>
      <c r="B605" s="841"/>
      <c r="C605" s="841"/>
      <c r="D605" s="841"/>
      <c r="E605" s="841"/>
      <c r="F605" s="841"/>
      <c r="G605" s="841"/>
      <c r="H605" s="841"/>
      <c r="I605" s="841"/>
      <c r="J605" s="842"/>
      <c r="K605" s="841"/>
      <c r="L605" s="841"/>
      <c r="M605" s="841"/>
      <c r="N605" s="841"/>
      <c r="O605" s="841"/>
      <c r="P605" s="841"/>
      <c r="Q605" s="841"/>
      <c r="R605" s="841"/>
      <c r="S605" s="841"/>
      <c r="T605" s="841"/>
      <c r="U605" s="841"/>
      <c r="V605" s="841"/>
      <c r="W605" s="841"/>
      <c r="X605" s="841"/>
      <c r="Y605" s="841"/>
      <c r="Z605" s="841"/>
    </row>
    <row r="606" spans="1:26" ht="15.75" customHeight="1" x14ac:dyDescent="0.2">
      <c r="A606" s="840"/>
      <c r="B606" s="841"/>
      <c r="C606" s="841"/>
      <c r="D606" s="841"/>
      <c r="E606" s="841"/>
      <c r="F606" s="841"/>
      <c r="G606" s="841"/>
      <c r="H606" s="841"/>
      <c r="I606" s="841"/>
      <c r="J606" s="842"/>
      <c r="K606" s="841"/>
      <c r="L606" s="841"/>
      <c r="M606" s="841"/>
      <c r="N606" s="841"/>
      <c r="O606" s="841"/>
      <c r="P606" s="841"/>
      <c r="Q606" s="841"/>
      <c r="R606" s="841"/>
      <c r="S606" s="841"/>
      <c r="T606" s="841"/>
      <c r="U606" s="841"/>
      <c r="V606" s="841"/>
      <c r="W606" s="841"/>
      <c r="X606" s="841"/>
      <c r="Y606" s="841"/>
      <c r="Z606" s="841"/>
    </row>
    <row r="607" spans="1:26" ht="15.75" customHeight="1" x14ac:dyDescent="0.2">
      <c r="A607" s="840"/>
      <c r="B607" s="841"/>
      <c r="C607" s="841"/>
      <c r="D607" s="841"/>
      <c r="E607" s="841"/>
      <c r="F607" s="841"/>
      <c r="G607" s="841"/>
      <c r="H607" s="841"/>
      <c r="I607" s="841"/>
      <c r="J607" s="842"/>
      <c r="K607" s="841"/>
      <c r="L607" s="841"/>
      <c r="M607" s="841"/>
      <c r="N607" s="841"/>
      <c r="O607" s="841"/>
      <c r="P607" s="841"/>
      <c r="Q607" s="841"/>
      <c r="R607" s="841"/>
      <c r="S607" s="841"/>
      <c r="T607" s="841"/>
      <c r="U607" s="841"/>
      <c r="V607" s="841"/>
      <c r="W607" s="841"/>
      <c r="X607" s="841"/>
      <c r="Y607" s="841"/>
      <c r="Z607" s="841"/>
    </row>
    <row r="608" spans="1:26" ht="15.75" customHeight="1" x14ac:dyDescent="0.2">
      <c r="A608" s="840"/>
      <c r="B608" s="841"/>
      <c r="C608" s="841"/>
      <c r="D608" s="841"/>
      <c r="E608" s="841"/>
      <c r="F608" s="841"/>
      <c r="G608" s="841"/>
      <c r="H608" s="841"/>
      <c r="I608" s="841"/>
      <c r="J608" s="842"/>
      <c r="K608" s="841"/>
      <c r="L608" s="841"/>
      <c r="M608" s="841"/>
      <c r="N608" s="841"/>
      <c r="O608" s="841"/>
      <c r="P608" s="841"/>
      <c r="Q608" s="841"/>
      <c r="R608" s="841"/>
      <c r="S608" s="841"/>
      <c r="T608" s="841"/>
      <c r="U608" s="841"/>
      <c r="V608" s="841"/>
      <c r="W608" s="841"/>
      <c r="X608" s="841"/>
      <c r="Y608" s="841"/>
      <c r="Z608" s="841"/>
    </row>
    <row r="609" spans="1:26" ht="15.75" customHeight="1" x14ac:dyDescent="0.2">
      <c r="A609" s="840"/>
      <c r="B609" s="841"/>
      <c r="C609" s="841"/>
      <c r="D609" s="841"/>
      <c r="E609" s="841"/>
      <c r="F609" s="841"/>
      <c r="G609" s="841"/>
      <c r="H609" s="841"/>
      <c r="I609" s="841"/>
      <c r="J609" s="842"/>
      <c r="K609" s="841"/>
      <c r="L609" s="841"/>
      <c r="M609" s="841"/>
      <c r="N609" s="841"/>
      <c r="O609" s="841"/>
      <c r="P609" s="841"/>
      <c r="Q609" s="841"/>
      <c r="R609" s="841"/>
      <c r="S609" s="841"/>
      <c r="T609" s="841"/>
      <c r="U609" s="841"/>
      <c r="V609" s="841"/>
      <c r="W609" s="841"/>
      <c r="X609" s="841"/>
      <c r="Y609" s="841"/>
      <c r="Z609" s="841"/>
    </row>
    <row r="610" spans="1:26" ht="15.75" customHeight="1" x14ac:dyDescent="0.2">
      <c r="A610" s="840"/>
      <c r="B610" s="841"/>
      <c r="C610" s="841"/>
      <c r="D610" s="841"/>
      <c r="E610" s="841"/>
      <c r="F610" s="841"/>
      <c r="G610" s="841"/>
      <c r="H610" s="841"/>
      <c r="I610" s="841"/>
      <c r="J610" s="842"/>
      <c r="K610" s="841"/>
      <c r="L610" s="841"/>
      <c r="M610" s="841"/>
      <c r="N610" s="841"/>
      <c r="O610" s="841"/>
      <c r="P610" s="841"/>
      <c r="Q610" s="841"/>
      <c r="R610" s="841"/>
      <c r="S610" s="841"/>
      <c r="T610" s="841"/>
      <c r="U610" s="841"/>
      <c r="V610" s="841"/>
      <c r="W610" s="841"/>
      <c r="X610" s="841"/>
      <c r="Y610" s="841"/>
      <c r="Z610" s="841"/>
    </row>
    <row r="611" spans="1:26" ht="15.75" customHeight="1" x14ac:dyDescent="0.2">
      <c r="A611" s="840"/>
      <c r="B611" s="841"/>
      <c r="C611" s="841"/>
      <c r="D611" s="841"/>
      <c r="E611" s="841"/>
      <c r="F611" s="841"/>
      <c r="G611" s="841"/>
      <c r="H611" s="841"/>
      <c r="I611" s="841"/>
      <c r="J611" s="842"/>
      <c r="K611" s="841"/>
      <c r="L611" s="841"/>
      <c r="M611" s="841"/>
      <c r="N611" s="841"/>
      <c r="O611" s="841"/>
      <c r="P611" s="841"/>
      <c r="Q611" s="841"/>
      <c r="R611" s="841"/>
      <c r="S611" s="841"/>
      <c r="T611" s="841"/>
      <c r="U611" s="841"/>
      <c r="V611" s="841"/>
      <c r="W611" s="841"/>
      <c r="X611" s="841"/>
      <c r="Y611" s="841"/>
      <c r="Z611" s="841"/>
    </row>
    <row r="612" spans="1:26" ht="15.75" customHeight="1" x14ac:dyDescent="0.2">
      <c r="A612" s="840"/>
      <c r="B612" s="841"/>
      <c r="C612" s="841"/>
      <c r="D612" s="841"/>
      <c r="E612" s="841"/>
      <c r="F612" s="841"/>
      <c r="G612" s="841"/>
      <c r="H612" s="841"/>
      <c r="I612" s="841"/>
      <c r="J612" s="842"/>
      <c r="K612" s="841"/>
      <c r="L612" s="841"/>
      <c r="M612" s="841"/>
      <c r="N612" s="841"/>
      <c r="O612" s="841"/>
      <c r="P612" s="841"/>
      <c r="Q612" s="841"/>
      <c r="R612" s="841"/>
      <c r="S612" s="841"/>
      <c r="T612" s="841"/>
      <c r="U612" s="841"/>
      <c r="V612" s="841"/>
      <c r="W612" s="841"/>
      <c r="X612" s="841"/>
      <c r="Y612" s="841"/>
      <c r="Z612" s="841"/>
    </row>
    <row r="613" spans="1:26" ht="15.75" customHeight="1" x14ac:dyDescent="0.2">
      <c r="A613" s="840"/>
      <c r="B613" s="841"/>
      <c r="C613" s="841"/>
      <c r="D613" s="841"/>
      <c r="E613" s="841"/>
      <c r="F613" s="841"/>
      <c r="G613" s="841"/>
      <c r="H613" s="841"/>
      <c r="I613" s="841"/>
      <c r="J613" s="842"/>
      <c r="K613" s="841"/>
      <c r="L613" s="841"/>
      <c r="M613" s="841"/>
      <c r="N613" s="841"/>
      <c r="O613" s="841"/>
      <c r="P613" s="841"/>
      <c r="Q613" s="841"/>
      <c r="R613" s="841"/>
      <c r="S613" s="841"/>
      <c r="T613" s="841"/>
      <c r="U613" s="841"/>
      <c r="V613" s="841"/>
      <c r="W613" s="841"/>
      <c r="X613" s="841"/>
      <c r="Y613" s="841"/>
      <c r="Z613" s="841"/>
    </row>
    <row r="614" spans="1:26" ht="15.75" customHeight="1" x14ac:dyDescent="0.2">
      <c r="A614" s="840"/>
      <c r="B614" s="841"/>
      <c r="C614" s="841"/>
      <c r="D614" s="841"/>
      <c r="E614" s="841"/>
      <c r="F614" s="841"/>
      <c r="G614" s="841"/>
      <c r="H614" s="841"/>
      <c r="I614" s="841"/>
      <c r="J614" s="842"/>
      <c r="K614" s="841"/>
      <c r="L614" s="841"/>
      <c r="M614" s="841"/>
      <c r="N614" s="841"/>
      <c r="O614" s="841"/>
      <c r="P614" s="841"/>
      <c r="Q614" s="841"/>
      <c r="R614" s="841"/>
      <c r="S614" s="841"/>
      <c r="T614" s="841"/>
      <c r="U614" s="841"/>
      <c r="V614" s="841"/>
      <c r="W614" s="841"/>
      <c r="X614" s="841"/>
      <c r="Y614" s="841"/>
      <c r="Z614" s="841"/>
    </row>
    <row r="615" spans="1:26" ht="15.75" customHeight="1" x14ac:dyDescent="0.2">
      <c r="A615" s="840"/>
      <c r="B615" s="841"/>
      <c r="C615" s="841"/>
      <c r="D615" s="841"/>
      <c r="E615" s="841"/>
      <c r="F615" s="841"/>
      <c r="G615" s="841"/>
      <c r="H615" s="841"/>
      <c r="I615" s="841"/>
      <c r="J615" s="842"/>
      <c r="K615" s="841"/>
      <c r="L615" s="841"/>
      <c r="M615" s="841"/>
      <c r="N615" s="841"/>
      <c r="O615" s="841"/>
      <c r="P615" s="841"/>
      <c r="Q615" s="841"/>
      <c r="R615" s="841"/>
      <c r="S615" s="841"/>
      <c r="T615" s="841"/>
      <c r="U615" s="841"/>
      <c r="V615" s="841"/>
      <c r="W615" s="841"/>
      <c r="X615" s="841"/>
      <c r="Y615" s="841"/>
      <c r="Z615" s="841"/>
    </row>
    <row r="616" spans="1:26" ht="15.75" customHeight="1" x14ac:dyDescent="0.2">
      <c r="A616" s="840"/>
      <c r="B616" s="841"/>
      <c r="C616" s="841"/>
      <c r="D616" s="841"/>
      <c r="E616" s="841"/>
      <c r="F616" s="841"/>
      <c r="G616" s="841"/>
      <c r="H616" s="841"/>
      <c r="I616" s="841"/>
      <c r="J616" s="842"/>
      <c r="K616" s="841"/>
      <c r="L616" s="841"/>
      <c r="M616" s="841"/>
      <c r="N616" s="841"/>
      <c r="O616" s="841"/>
      <c r="P616" s="841"/>
      <c r="Q616" s="841"/>
      <c r="R616" s="841"/>
      <c r="S616" s="841"/>
      <c r="T616" s="841"/>
      <c r="U616" s="841"/>
      <c r="V616" s="841"/>
      <c r="W616" s="841"/>
      <c r="X616" s="841"/>
      <c r="Y616" s="841"/>
      <c r="Z616" s="841"/>
    </row>
    <row r="617" spans="1:26" ht="15.75" customHeight="1" x14ac:dyDescent="0.2">
      <c r="A617" s="840"/>
      <c r="B617" s="841"/>
      <c r="C617" s="841"/>
      <c r="D617" s="841"/>
      <c r="E617" s="841"/>
      <c r="F617" s="841"/>
      <c r="G617" s="841"/>
      <c r="H617" s="841"/>
      <c r="I617" s="841"/>
      <c r="J617" s="842"/>
      <c r="K617" s="841"/>
      <c r="L617" s="841"/>
      <c r="M617" s="841"/>
      <c r="N617" s="841"/>
      <c r="O617" s="841"/>
      <c r="P617" s="841"/>
      <c r="Q617" s="841"/>
      <c r="R617" s="841"/>
      <c r="S617" s="841"/>
      <c r="T617" s="841"/>
      <c r="U617" s="841"/>
      <c r="V617" s="841"/>
      <c r="W617" s="841"/>
      <c r="X617" s="841"/>
      <c r="Y617" s="841"/>
      <c r="Z617" s="841"/>
    </row>
    <row r="618" spans="1:26" ht="15.75" customHeight="1" x14ac:dyDescent="0.2">
      <c r="A618" s="840"/>
      <c r="B618" s="841"/>
      <c r="C618" s="841"/>
      <c r="D618" s="841"/>
      <c r="E618" s="841"/>
      <c r="F618" s="841"/>
      <c r="G618" s="841"/>
      <c r="H618" s="841"/>
      <c r="I618" s="841"/>
      <c r="J618" s="842"/>
      <c r="K618" s="841"/>
      <c r="L618" s="841"/>
      <c r="M618" s="841"/>
      <c r="N618" s="841"/>
      <c r="O618" s="841"/>
      <c r="P618" s="841"/>
      <c r="Q618" s="841"/>
      <c r="R618" s="841"/>
      <c r="S618" s="841"/>
      <c r="T618" s="841"/>
      <c r="U618" s="841"/>
      <c r="V618" s="841"/>
      <c r="W618" s="841"/>
      <c r="X618" s="841"/>
      <c r="Y618" s="841"/>
      <c r="Z618" s="841"/>
    </row>
    <row r="619" spans="1:26" ht="15.75" customHeight="1" x14ac:dyDescent="0.2">
      <c r="A619" s="840"/>
      <c r="B619" s="841"/>
      <c r="C619" s="841"/>
      <c r="D619" s="841"/>
      <c r="E619" s="841"/>
      <c r="F619" s="841"/>
      <c r="G619" s="841"/>
      <c r="H619" s="841"/>
      <c r="I619" s="841"/>
      <c r="J619" s="842"/>
      <c r="K619" s="841"/>
      <c r="L619" s="841"/>
      <c r="M619" s="841"/>
      <c r="N619" s="841"/>
      <c r="O619" s="841"/>
      <c r="P619" s="841"/>
      <c r="Q619" s="841"/>
      <c r="R619" s="841"/>
      <c r="S619" s="841"/>
      <c r="T619" s="841"/>
      <c r="U619" s="841"/>
      <c r="V619" s="841"/>
      <c r="W619" s="841"/>
      <c r="X619" s="841"/>
      <c r="Y619" s="841"/>
      <c r="Z619" s="841"/>
    </row>
    <row r="620" spans="1:26" ht="15.75" customHeight="1" x14ac:dyDescent="0.2">
      <c r="A620" s="840"/>
      <c r="B620" s="841"/>
      <c r="C620" s="841"/>
      <c r="D620" s="841"/>
      <c r="E620" s="841"/>
      <c r="F620" s="841"/>
      <c r="G620" s="841"/>
      <c r="H620" s="841"/>
      <c r="I620" s="841"/>
      <c r="J620" s="842"/>
      <c r="K620" s="841"/>
      <c r="L620" s="841"/>
      <c r="M620" s="841"/>
      <c r="N620" s="841"/>
      <c r="O620" s="841"/>
      <c r="P620" s="841"/>
      <c r="Q620" s="841"/>
      <c r="R620" s="841"/>
      <c r="S620" s="841"/>
      <c r="T620" s="841"/>
      <c r="U620" s="841"/>
      <c r="V620" s="841"/>
      <c r="W620" s="841"/>
      <c r="X620" s="841"/>
      <c r="Y620" s="841"/>
      <c r="Z620" s="841"/>
    </row>
    <row r="621" spans="1:26" ht="15.75" customHeight="1" x14ac:dyDescent="0.2">
      <c r="A621" s="840"/>
      <c r="B621" s="841"/>
      <c r="C621" s="841"/>
      <c r="D621" s="841"/>
      <c r="E621" s="841"/>
      <c r="F621" s="841"/>
      <c r="G621" s="841"/>
      <c r="H621" s="841"/>
      <c r="I621" s="841"/>
      <c r="J621" s="842"/>
      <c r="K621" s="841"/>
      <c r="L621" s="841"/>
      <c r="M621" s="841"/>
      <c r="N621" s="841"/>
      <c r="O621" s="841"/>
      <c r="P621" s="841"/>
      <c r="Q621" s="841"/>
      <c r="R621" s="841"/>
      <c r="S621" s="841"/>
      <c r="T621" s="841"/>
      <c r="U621" s="841"/>
      <c r="V621" s="841"/>
      <c r="W621" s="841"/>
      <c r="X621" s="841"/>
      <c r="Y621" s="841"/>
      <c r="Z621" s="841"/>
    </row>
    <row r="622" spans="1:26" ht="15.75" customHeight="1" x14ac:dyDescent="0.2">
      <c r="A622" s="840"/>
      <c r="B622" s="841"/>
      <c r="C622" s="841"/>
      <c r="D622" s="841"/>
      <c r="E622" s="841"/>
      <c r="F622" s="841"/>
      <c r="G622" s="841"/>
      <c r="H622" s="841"/>
      <c r="I622" s="841"/>
      <c r="J622" s="842"/>
      <c r="K622" s="841"/>
      <c r="L622" s="841"/>
      <c r="M622" s="841"/>
      <c r="N622" s="841"/>
      <c r="O622" s="841"/>
      <c r="P622" s="841"/>
      <c r="Q622" s="841"/>
      <c r="R622" s="841"/>
      <c r="S622" s="841"/>
      <c r="T622" s="841"/>
      <c r="U622" s="841"/>
      <c r="V622" s="841"/>
      <c r="W622" s="841"/>
      <c r="X622" s="841"/>
      <c r="Y622" s="841"/>
      <c r="Z622" s="841"/>
    </row>
    <row r="623" spans="1:26" ht="15.75" customHeight="1" x14ac:dyDescent="0.2">
      <c r="A623" s="840"/>
      <c r="B623" s="841"/>
      <c r="C623" s="841"/>
      <c r="D623" s="841"/>
      <c r="E623" s="841"/>
      <c r="F623" s="841"/>
      <c r="G623" s="841"/>
      <c r="H623" s="841"/>
      <c r="I623" s="841"/>
      <c r="J623" s="842"/>
      <c r="K623" s="841"/>
      <c r="L623" s="841"/>
      <c r="M623" s="841"/>
      <c r="N623" s="841"/>
      <c r="O623" s="841"/>
      <c r="P623" s="841"/>
      <c r="Q623" s="841"/>
      <c r="R623" s="841"/>
      <c r="S623" s="841"/>
      <c r="T623" s="841"/>
      <c r="U623" s="841"/>
      <c r="V623" s="841"/>
      <c r="W623" s="841"/>
      <c r="X623" s="841"/>
      <c r="Y623" s="841"/>
      <c r="Z623" s="841"/>
    </row>
    <row r="624" spans="1:26" ht="15.75" customHeight="1" x14ac:dyDescent="0.2">
      <c r="A624" s="840"/>
      <c r="B624" s="841"/>
      <c r="C624" s="841"/>
      <c r="D624" s="841"/>
      <c r="E624" s="841"/>
      <c r="F624" s="841"/>
      <c r="G624" s="841"/>
      <c r="H624" s="841"/>
      <c r="I624" s="841"/>
      <c r="J624" s="842"/>
      <c r="K624" s="841"/>
      <c r="L624" s="841"/>
      <c r="M624" s="841"/>
      <c r="N624" s="841"/>
      <c r="O624" s="841"/>
      <c r="P624" s="841"/>
      <c r="Q624" s="841"/>
      <c r="R624" s="841"/>
      <c r="S624" s="841"/>
      <c r="T624" s="841"/>
      <c r="U624" s="841"/>
      <c r="V624" s="841"/>
      <c r="W624" s="841"/>
      <c r="X624" s="841"/>
      <c r="Y624" s="841"/>
      <c r="Z624" s="841"/>
    </row>
    <row r="625" spans="1:26" ht="15.75" customHeight="1" x14ac:dyDescent="0.2">
      <c r="A625" s="840"/>
      <c r="B625" s="841"/>
      <c r="C625" s="841"/>
      <c r="D625" s="841"/>
      <c r="E625" s="841"/>
      <c r="F625" s="841"/>
      <c r="G625" s="841"/>
      <c r="H625" s="841"/>
      <c r="I625" s="841"/>
      <c r="J625" s="842"/>
      <c r="K625" s="841"/>
      <c r="L625" s="841"/>
      <c r="M625" s="841"/>
      <c r="N625" s="841"/>
      <c r="O625" s="841"/>
      <c r="P625" s="841"/>
      <c r="Q625" s="841"/>
      <c r="R625" s="841"/>
      <c r="S625" s="841"/>
      <c r="T625" s="841"/>
      <c r="U625" s="841"/>
      <c r="V625" s="841"/>
      <c r="W625" s="841"/>
      <c r="X625" s="841"/>
      <c r="Y625" s="841"/>
      <c r="Z625" s="841"/>
    </row>
    <row r="626" spans="1:26" ht="15.75" customHeight="1" x14ac:dyDescent="0.2">
      <c r="A626" s="840"/>
      <c r="B626" s="841"/>
      <c r="C626" s="841"/>
      <c r="D626" s="841"/>
      <c r="E626" s="841"/>
      <c r="F626" s="841"/>
      <c r="G626" s="841"/>
      <c r="H626" s="841"/>
      <c r="I626" s="841"/>
      <c r="J626" s="842"/>
      <c r="K626" s="841"/>
      <c r="L626" s="841"/>
      <c r="M626" s="841"/>
      <c r="N626" s="841"/>
      <c r="O626" s="841"/>
      <c r="P626" s="841"/>
      <c r="Q626" s="841"/>
      <c r="R626" s="841"/>
      <c r="S626" s="841"/>
      <c r="T626" s="841"/>
      <c r="U626" s="841"/>
      <c r="V626" s="841"/>
      <c r="W626" s="841"/>
      <c r="X626" s="841"/>
      <c r="Y626" s="841"/>
      <c r="Z626" s="841"/>
    </row>
    <row r="627" spans="1:26" ht="15.75" customHeight="1" x14ac:dyDescent="0.2">
      <c r="A627" s="840"/>
      <c r="B627" s="841"/>
      <c r="C627" s="841"/>
      <c r="D627" s="841"/>
      <c r="E627" s="841"/>
      <c r="F627" s="841"/>
      <c r="G627" s="841"/>
      <c r="H627" s="841"/>
      <c r="I627" s="841"/>
      <c r="J627" s="842"/>
      <c r="K627" s="841"/>
      <c r="L627" s="841"/>
      <c r="M627" s="841"/>
      <c r="N627" s="841"/>
      <c r="O627" s="841"/>
      <c r="P627" s="841"/>
      <c r="Q627" s="841"/>
      <c r="R627" s="841"/>
      <c r="S627" s="841"/>
      <c r="T627" s="841"/>
      <c r="U627" s="841"/>
      <c r="V627" s="841"/>
      <c r="W627" s="841"/>
      <c r="X627" s="841"/>
      <c r="Y627" s="841"/>
      <c r="Z627" s="841"/>
    </row>
    <row r="628" spans="1:26" ht="15.75" customHeight="1" x14ac:dyDescent="0.2">
      <c r="A628" s="840"/>
      <c r="B628" s="841"/>
      <c r="C628" s="841"/>
      <c r="D628" s="841"/>
      <c r="E628" s="841"/>
      <c r="F628" s="841"/>
      <c r="G628" s="841"/>
      <c r="H628" s="841"/>
      <c r="I628" s="841"/>
      <c r="J628" s="842"/>
      <c r="K628" s="841"/>
      <c r="L628" s="841"/>
      <c r="M628" s="841"/>
      <c r="N628" s="841"/>
      <c r="O628" s="841"/>
      <c r="P628" s="841"/>
      <c r="Q628" s="841"/>
      <c r="R628" s="841"/>
      <c r="S628" s="841"/>
      <c r="T628" s="841"/>
      <c r="U628" s="841"/>
      <c r="V628" s="841"/>
      <c r="W628" s="841"/>
      <c r="X628" s="841"/>
      <c r="Y628" s="841"/>
      <c r="Z628" s="841"/>
    </row>
    <row r="629" spans="1:26" ht="15.75" customHeight="1" x14ac:dyDescent="0.2">
      <c r="A629" s="840"/>
      <c r="B629" s="841"/>
      <c r="C629" s="841"/>
      <c r="D629" s="841"/>
      <c r="E629" s="841"/>
      <c r="F629" s="841"/>
      <c r="G629" s="841"/>
      <c r="H629" s="841"/>
      <c r="I629" s="841"/>
      <c r="J629" s="842"/>
      <c r="K629" s="841"/>
      <c r="L629" s="841"/>
      <c r="M629" s="841"/>
      <c r="N629" s="841"/>
      <c r="O629" s="841"/>
      <c r="P629" s="841"/>
      <c r="Q629" s="841"/>
      <c r="R629" s="841"/>
      <c r="S629" s="841"/>
      <c r="T629" s="841"/>
      <c r="U629" s="841"/>
      <c r="V629" s="841"/>
      <c r="W629" s="841"/>
      <c r="X629" s="841"/>
      <c r="Y629" s="841"/>
      <c r="Z629" s="841"/>
    </row>
    <row r="630" spans="1:26" ht="15.75" customHeight="1" x14ac:dyDescent="0.2">
      <c r="A630" s="840"/>
      <c r="B630" s="841"/>
      <c r="C630" s="841"/>
      <c r="D630" s="841"/>
      <c r="E630" s="841"/>
      <c r="F630" s="841"/>
      <c r="G630" s="841"/>
      <c r="H630" s="841"/>
      <c r="I630" s="841"/>
      <c r="J630" s="842"/>
      <c r="K630" s="841"/>
      <c r="L630" s="841"/>
      <c r="M630" s="841"/>
      <c r="N630" s="841"/>
      <c r="O630" s="841"/>
      <c r="P630" s="841"/>
      <c r="Q630" s="841"/>
      <c r="R630" s="841"/>
      <c r="S630" s="841"/>
      <c r="T630" s="841"/>
      <c r="U630" s="841"/>
      <c r="V630" s="841"/>
      <c r="W630" s="841"/>
      <c r="X630" s="841"/>
      <c r="Y630" s="841"/>
      <c r="Z630" s="841"/>
    </row>
    <row r="631" spans="1:26" ht="15.75" customHeight="1" x14ac:dyDescent="0.2">
      <c r="A631" s="840"/>
      <c r="B631" s="841"/>
      <c r="C631" s="841"/>
      <c r="D631" s="841"/>
      <c r="E631" s="841"/>
      <c r="F631" s="841"/>
      <c r="G631" s="841"/>
      <c r="H631" s="841"/>
      <c r="I631" s="841"/>
      <c r="J631" s="842"/>
      <c r="K631" s="841"/>
      <c r="L631" s="841"/>
      <c r="M631" s="841"/>
      <c r="N631" s="841"/>
      <c r="O631" s="841"/>
      <c r="P631" s="841"/>
      <c r="Q631" s="841"/>
      <c r="R631" s="841"/>
      <c r="S631" s="841"/>
      <c r="T631" s="841"/>
      <c r="U631" s="841"/>
      <c r="V631" s="841"/>
      <c r="W631" s="841"/>
      <c r="X631" s="841"/>
      <c r="Y631" s="841"/>
      <c r="Z631" s="841"/>
    </row>
    <row r="632" spans="1:26" ht="15.75" customHeight="1" x14ac:dyDescent="0.2">
      <c r="A632" s="840"/>
      <c r="B632" s="841"/>
      <c r="C632" s="841"/>
      <c r="D632" s="841"/>
      <c r="E632" s="841"/>
      <c r="F632" s="841"/>
      <c r="G632" s="841"/>
      <c r="H632" s="841"/>
      <c r="I632" s="841"/>
      <c r="J632" s="842"/>
      <c r="K632" s="841"/>
      <c r="L632" s="841"/>
      <c r="M632" s="841"/>
      <c r="N632" s="841"/>
      <c r="O632" s="841"/>
      <c r="P632" s="841"/>
      <c r="Q632" s="841"/>
      <c r="R632" s="841"/>
      <c r="S632" s="841"/>
      <c r="T632" s="841"/>
      <c r="U632" s="841"/>
      <c r="V632" s="841"/>
      <c r="W632" s="841"/>
      <c r="X632" s="841"/>
      <c r="Y632" s="841"/>
      <c r="Z632" s="841"/>
    </row>
    <row r="633" spans="1:26" ht="15.75" customHeight="1" x14ac:dyDescent="0.2">
      <c r="A633" s="840"/>
      <c r="B633" s="841"/>
      <c r="C633" s="841"/>
      <c r="D633" s="841"/>
      <c r="E633" s="841"/>
      <c r="F633" s="841"/>
      <c r="G633" s="841"/>
      <c r="H633" s="841"/>
      <c r="I633" s="841"/>
      <c r="J633" s="842"/>
      <c r="K633" s="841"/>
      <c r="L633" s="841"/>
      <c r="M633" s="841"/>
      <c r="N633" s="841"/>
      <c r="O633" s="841"/>
      <c r="P633" s="841"/>
      <c r="Q633" s="841"/>
      <c r="R633" s="841"/>
      <c r="S633" s="841"/>
      <c r="T633" s="841"/>
      <c r="U633" s="841"/>
      <c r="V633" s="841"/>
      <c r="W633" s="841"/>
      <c r="X633" s="841"/>
      <c r="Y633" s="841"/>
      <c r="Z633" s="841"/>
    </row>
    <row r="634" spans="1:26" ht="15.75" customHeight="1" x14ac:dyDescent="0.2">
      <c r="A634" s="840"/>
      <c r="B634" s="841"/>
      <c r="C634" s="841"/>
      <c r="D634" s="841"/>
      <c r="E634" s="841"/>
      <c r="F634" s="841"/>
      <c r="G634" s="841"/>
      <c r="H634" s="841"/>
      <c r="I634" s="841"/>
      <c r="J634" s="842"/>
      <c r="K634" s="841"/>
      <c r="L634" s="841"/>
      <c r="M634" s="841"/>
      <c r="N634" s="841"/>
      <c r="O634" s="841"/>
      <c r="P634" s="841"/>
      <c r="Q634" s="841"/>
      <c r="R634" s="841"/>
      <c r="S634" s="841"/>
      <c r="T634" s="841"/>
      <c r="U634" s="841"/>
      <c r="V634" s="841"/>
      <c r="W634" s="841"/>
      <c r="X634" s="841"/>
      <c r="Y634" s="841"/>
      <c r="Z634" s="841"/>
    </row>
    <row r="635" spans="1:26" ht="15.75" customHeight="1" x14ac:dyDescent="0.2">
      <c r="A635" s="840"/>
      <c r="B635" s="841"/>
      <c r="C635" s="841"/>
      <c r="D635" s="841"/>
      <c r="E635" s="841"/>
      <c r="F635" s="841"/>
      <c r="G635" s="841"/>
      <c r="H635" s="841"/>
      <c r="I635" s="841"/>
      <c r="J635" s="842"/>
      <c r="K635" s="841"/>
      <c r="L635" s="841"/>
      <c r="M635" s="841"/>
      <c r="N635" s="841"/>
      <c r="O635" s="841"/>
      <c r="P635" s="841"/>
      <c r="Q635" s="841"/>
      <c r="R635" s="841"/>
      <c r="S635" s="841"/>
      <c r="T635" s="841"/>
      <c r="U635" s="841"/>
      <c r="V635" s="841"/>
      <c r="W635" s="841"/>
      <c r="X635" s="841"/>
      <c r="Y635" s="841"/>
      <c r="Z635" s="841"/>
    </row>
    <row r="636" spans="1:26" ht="15.75" customHeight="1" x14ac:dyDescent="0.2">
      <c r="A636" s="840"/>
      <c r="B636" s="841"/>
      <c r="C636" s="841"/>
      <c r="D636" s="841"/>
      <c r="E636" s="841"/>
      <c r="F636" s="841"/>
      <c r="G636" s="841"/>
      <c r="H636" s="841"/>
      <c r="I636" s="841"/>
      <c r="J636" s="842"/>
      <c r="K636" s="841"/>
      <c r="L636" s="841"/>
      <c r="M636" s="841"/>
      <c r="N636" s="841"/>
      <c r="O636" s="841"/>
      <c r="P636" s="841"/>
      <c r="Q636" s="841"/>
      <c r="R636" s="841"/>
      <c r="S636" s="841"/>
      <c r="T636" s="841"/>
      <c r="U636" s="841"/>
      <c r="V636" s="841"/>
      <c r="W636" s="841"/>
      <c r="X636" s="841"/>
      <c r="Y636" s="841"/>
      <c r="Z636" s="841"/>
    </row>
    <row r="637" spans="1:26" ht="15.75" customHeight="1" x14ac:dyDescent="0.2">
      <c r="A637" s="840"/>
      <c r="B637" s="841"/>
      <c r="C637" s="841"/>
      <c r="D637" s="841"/>
      <c r="E637" s="841"/>
      <c r="F637" s="841"/>
      <c r="G637" s="841"/>
      <c r="H637" s="841"/>
      <c r="I637" s="841"/>
      <c r="J637" s="842"/>
      <c r="K637" s="841"/>
      <c r="L637" s="841"/>
      <c r="M637" s="841"/>
      <c r="N637" s="841"/>
      <c r="O637" s="841"/>
      <c r="P637" s="841"/>
      <c r="Q637" s="841"/>
      <c r="R637" s="841"/>
      <c r="S637" s="841"/>
      <c r="T637" s="841"/>
      <c r="U637" s="841"/>
      <c r="V637" s="841"/>
      <c r="W637" s="841"/>
      <c r="X637" s="841"/>
      <c r="Y637" s="841"/>
      <c r="Z637" s="841"/>
    </row>
    <row r="638" spans="1:26" ht="15.75" customHeight="1" x14ac:dyDescent="0.2">
      <c r="A638" s="840"/>
      <c r="B638" s="841"/>
      <c r="C638" s="841"/>
      <c r="D638" s="841"/>
      <c r="E638" s="841"/>
      <c r="F638" s="841"/>
      <c r="G638" s="841"/>
      <c r="H638" s="841"/>
      <c r="I638" s="841"/>
      <c r="J638" s="842"/>
      <c r="K638" s="841"/>
      <c r="L638" s="841"/>
      <c r="M638" s="841"/>
      <c r="N638" s="841"/>
      <c r="O638" s="841"/>
      <c r="P638" s="841"/>
      <c r="Q638" s="841"/>
      <c r="R638" s="841"/>
      <c r="S638" s="841"/>
      <c r="T638" s="841"/>
      <c r="U638" s="841"/>
      <c r="V638" s="841"/>
      <c r="W638" s="841"/>
      <c r="X638" s="841"/>
      <c r="Y638" s="841"/>
      <c r="Z638" s="841"/>
    </row>
    <row r="639" spans="1:26" ht="15.75" customHeight="1" x14ac:dyDescent="0.2">
      <c r="A639" s="840"/>
      <c r="B639" s="841"/>
      <c r="C639" s="841"/>
      <c r="D639" s="841"/>
      <c r="E639" s="841"/>
      <c r="F639" s="841"/>
      <c r="G639" s="841"/>
      <c r="H639" s="841"/>
      <c r="I639" s="841"/>
      <c r="J639" s="842"/>
      <c r="K639" s="841"/>
      <c r="L639" s="841"/>
      <c r="M639" s="841"/>
      <c r="N639" s="841"/>
      <c r="O639" s="841"/>
      <c r="P639" s="841"/>
      <c r="Q639" s="841"/>
      <c r="R639" s="841"/>
      <c r="S639" s="841"/>
      <c r="T639" s="841"/>
      <c r="U639" s="841"/>
      <c r="V639" s="841"/>
      <c r="W639" s="841"/>
      <c r="X639" s="841"/>
      <c r="Y639" s="841"/>
      <c r="Z639" s="841"/>
    </row>
    <row r="640" spans="1:26" ht="15.75" customHeight="1" x14ac:dyDescent="0.2">
      <c r="A640" s="840"/>
      <c r="B640" s="841"/>
      <c r="C640" s="841"/>
      <c r="D640" s="841"/>
      <c r="E640" s="841"/>
      <c r="F640" s="841"/>
      <c r="G640" s="841"/>
      <c r="H640" s="841"/>
      <c r="I640" s="841"/>
      <c r="J640" s="842"/>
      <c r="K640" s="841"/>
      <c r="L640" s="841"/>
      <c r="M640" s="841"/>
      <c r="N640" s="841"/>
      <c r="O640" s="841"/>
      <c r="P640" s="841"/>
      <c r="Q640" s="841"/>
      <c r="R640" s="841"/>
      <c r="S640" s="841"/>
      <c r="T640" s="841"/>
      <c r="U640" s="841"/>
      <c r="V640" s="841"/>
      <c r="W640" s="841"/>
      <c r="X640" s="841"/>
      <c r="Y640" s="841"/>
      <c r="Z640" s="841"/>
    </row>
    <row r="641" spans="1:26" ht="15.75" customHeight="1" x14ac:dyDescent="0.2">
      <c r="A641" s="840"/>
      <c r="B641" s="841"/>
      <c r="C641" s="841"/>
      <c r="D641" s="841"/>
      <c r="E641" s="841"/>
      <c r="F641" s="841"/>
      <c r="G641" s="841"/>
      <c r="H641" s="841"/>
      <c r="I641" s="841"/>
      <c r="J641" s="842"/>
      <c r="K641" s="841"/>
      <c r="L641" s="841"/>
      <c r="M641" s="841"/>
      <c r="N641" s="841"/>
      <c r="O641" s="841"/>
      <c r="P641" s="841"/>
      <c r="Q641" s="841"/>
      <c r="R641" s="841"/>
      <c r="S641" s="841"/>
      <c r="T641" s="841"/>
      <c r="U641" s="841"/>
      <c r="V641" s="841"/>
      <c r="W641" s="841"/>
      <c r="X641" s="841"/>
      <c r="Y641" s="841"/>
      <c r="Z641" s="841"/>
    </row>
    <row r="642" spans="1:26" ht="15.75" customHeight="1" x14ac:dyDescent="0.2">
      <c r="A642" s="840"/>
      <c r="B642" s="841"/>
      <c r="C642" s="841"/>
      <c r="D642" s="841"/>
      <c r="E642" s="841"/>
      <c r="F642" s="841"/>
      <c r="G642" s="841"/>
      <c r="H642" s="841"/>
      <c r="I642" s="841"/>
      <c r="J642" s="842"/>
      <c r="K642" s="841"/>
      <c r="L642" s="841"/>
      <c r="M642" s="841"/>
      <c r="N642" s="841"/>
      <c r="O642" s="841"/>
      <c r="P642" s="841"/>
      <c r="Q642" s="841"/>
      <c r="R642" s="841"/>
      <c r="S642" s="841"/>
      <c r="T642" s="841"/>
      <c r="U642" s="841"/>
      <c r="V642" s="841"/>
      <c r="W642" s="841"/>
      <c r="X642" s="841"/>
      <c r="Y642" s="841"/>
      <c r="Z642" s="841"/>
    </row>
    <row r="643" spans="1:26" ht="15.75" customHeight="1" x14ac:dyDescent="0.2">
      <c r="A643" s="840"/>
      <c r="B643" s="841"/>
      <c r="C643" s="841"/>
      <c r="D643" s="841"/>
      <c r="E643" s="841"/>
      <c r="F643" s="841"/>
      <c r="G643" s="841"/>
      <c r="H643" s="841"/>
      <c r="I643" s="841"/>
      <c r="J643" s="842"/>
      <c r="K643" s="841"/>
      <c r="L643" s="841"/>
      <c r="M643" s="841"/>
      <c r="N643" s="841"/>
      <c r="O643" s="841"/>
      <c r="P643" s="841"/>
      <c r="Q643" s="841"/>
      <c r="R643" s="841"/>
      <c r="S643" s="841"/>
      <c r="T643" s="841"/>
      <c r="U643" s="841"/>
      <c r="V643" s="841"/>
      <c r="W643" s="841"/>
      <c r="X643" s="841"/>
      <c r="Y643" s="841"/>
      <c r="Z643" s="841"/>
    </row>
    <row r="644" spans="1:26" ht="15.75" customHeight="1" x14ac:dyDescent="0.2">
      <c r="A644" s="840"/>
      <c r="B644" s="841"/>
      <c r="C644" s="841"/>
      <c r="D644" s="841"/>
      <c r="E644" s="841"/>
      <c r="F644" s="841"/>
      <c r="G644" s="841"/>
      <c r="H644" s="841"/>
      <c r="I644" s="841"/>
      <c r="J644" s="842"/>
      <c r="K644" s="841"/>
      <c r="L644" s="841"/>
      <c r="M644" s="841"/>
      <c r="N644" s="841"/>
      <c r="O644" s="841"/>
      <c r="P644" s="841"/>
      <c r="Q644" s="841"/>
      <c r="R644" s="841"/>
      <c r="S644" s="841"/>
      <c r="T644" s="841"/>
      <c r="U644" s="841"/>
      <c r="V644" s="841"/>
      <c r="W644" s="841"/>
      <c r="X644" s="841"/>
      <c r="Y644" s="841"/>
      <c r="Z644" s="841"/>
    </row>
    <row r="645" spans="1:26" ht="15.75" customHeight="1" x14ac:dyDescent="0.2">
      <c r="A645" s="840"/>
      <c r="B645" s="841"/>
      <c r="C645" s="841"/>
      <c r="D645" s="841"/>
      <c r="E645" s="841"/>
      <c r="F645" s="841"/>
      <c r="G645" s="841"/>
      <c r="H645" s="841"/>
      <c r="I645" s="841"/>
      <c r="J645" s="842"/>
      <c r="K645" s="841"/>
      <c r="L645" s="841"/>
      <c r="M645" s="841"/>
      <c r="N645" s="841"/>
      <c r="O645" s="841"/>
      <c r="P645" s="841"/>
      <c r="Q645" s="841"/>
      <c r="R645" s="841"/>
      <c r="S645" s="841"/>
      <c r="T645" s="841"/>
      <c r="U645" s="841"/>
      <c r="V645" s="841"/>
      <c r="W645" s="841"/>
      <c r="X645" s="841"/>
      <c r="Y645" s="841"/>
      <c r="Z645" s="841"/>
    </row>
    <row r="646" spans="1:26" ht="15.75" customHeight="1" x14ac:dyDescent="0.2">
      <c r="A646" s="840"/>
      <c r="B646" s="841"/>
      <c r="C646" s="841"/>
      <c r="D646" s="841"/>
      <c r="E646" s="841"/>
      <c r="F646" s="841"/>
      <c r="G646" s="841"/>
      <c r="H646" s="841"/>
      <c r="I646" s="841"/>
      <c r="J646" s="842"/>
      <c r="K646" s="841"/>
      <c r="L646" s="841"/>
      <c r="M646" s="841"/>
      <c r="N646" s="841"/>
      <c r="O646" s="841"/>
      <c r="P646" s="841"/>
      <c r="Q646" s="841"/>
      <c r="R646" s="841"/>
      <c r="S646" s="841"/>
      <c r="T646" s="841"/>
      <c r="U646" s="841"/>
      <c r="V646" s="841"/>
      <c r="W646" s="841"/>
      <c r="X646" s="841"/>
      <c r="Y646" s="841"/>
      <c r="Z646" s="841"/>
    </row>
    <row r="647" spans="1:26" ht="15.75" customHeight="1" x14ac:dyDescent="0.2">
      <c r="A647" s="840"/>
      <c r="B647" s="841"/>
      <c r="C647" s="841"/>
      <c r="D647" s="841"/>
      <c r="E647" s="841"/>
      <c r="F647" s="841"/>
      <c r="G647" s="841"/>
      <c r="H647" s="841"/>
      <c r="I647" s="841"/>
      <c r="J647" s="842"/>
      <c r="K647" s="841"/>
      <c r="L647" s="841"/>
      <c r="M647" s="841"/>
      <c r="N647" s="841"/>
      <c r="O647" s="841"/>
      <c r="P647" s="841"/>
      <c r="Q647" s="841"/>
      <c r="R647" s="841"/>
      <c r="S647" s="841"/>
      <c r="T647" s="841"/>
      <c r="U647" s="841"/>
      <c r="V647" s="841"/>
      <c r="W647" s="841"/>
      <c r="X647" s="841"/>
      <c r="Y647" s="841"/>
      <c r="Z647" s="841"/>
    </row>
    <row r="648" spans="1:26" ht="15.75" customHeight="1" x14ac:dyDescent="0.2">
      <c r="A648" s="840"/>
      <c r="B648" s="841"/>
      <c r="C648" s="841"/>
      <c r="D648" s="841"/>
      <c r="E648" s="841"/>
      <c r="F648" s="841"/>
      <c r="G648" s="841"/>
      <c r="H648" s="841"/>
      <c r="I648" s="841"/>
      <c r="J648" s="842"/>
      <c r="K648" s="841"/>
      <c r="L648" s="841"/>
      <c r="M648" s="841"/>
      <c r="N648" s="841"/>
      <c r="O648" s="841"/>
      <c r="P648" s="841"/>
      <c r="Q648" s="841"/>
      <c r="R648" s="841"/>
      <c r="S648" s="841"/>
      <c r="T648" s="841"/>
      <c r="U648" s="841"/>
      <c r="V648" s="841"/>
      <c r="W648" s="841"/>
      <c r="X648" s="841"/>
      <c r="Y648" s="841"/>
      <c r="Z648" s="841"/>
    </row>
    <row r="649" spans="1:26" ht="15.75" customHeight="1" x14ac:dyDescent="0.2">
      <c r="A649" s="840"/>
      <c r="B649" s="841"/>
      <c r="C649" s="841"/>
      <c r="D649" s="841"/>
      <c r="E649" s="841"/>
      <c r="F649" s="841"/>
      <c r="G649" s="841"/>
      <c r="H649" s="841"/>
      <c r="I649" s="841"/>
      <c r="J649" s="842"/>
      <c r="K649" s="841"/>
      <c r="L649" s="841"/>
      <c r="M649" s="841"/>
      <c r="N649" s="841"/>
      <c r="O649" s="841"/>
      <c r="P649" s="841"/>
      <c r="Q649" s="841"/>
      <c r="R649" s="841"/>
      <c r="S649" s="841"/>
      <c r="T649" s="841"/>
      <c r="U649" s="841"/>
      <c r="V649" s="841"/>
      <c r="W649" s="841"/>
      <c r="X649" s="841"/>
      <c r="Y649" s="841"/>
      <c r="Z649" s="841"/>
    </row>
    <row r="650" spans="1:26" ht="15.75" customHeight="1" x14ac:dyDescent="0.2">
      <c r="A650" s="840"/>
      <c r="B650" s="841"/>
      <c r="C650" s="841"/>
      <c r="D650" s="841"/>
      <c r="E650" s="841"/>
      <c r="F650" s="841"/>
      <c r="G650" s="841"/>
      <c r="H650" s="841"/>
      <c r="I650" s="841"/>
      <c r="J650" s="842"/>
      <c r="K650" s="841"/>
      <c r="L650" s="841"/>
      <c r="M650" s="841"/>
      <c r="N650" s="841"/>
      <c r="O650" s="841"/>
      <c r="P650" s="841"/>
      <c r="Q650" s="841"/>
      <c r="R650" s="841"/>
      <c r="S650" s="841"/>
      <c r="T650" s="841"/>
      <c r="U650" s="841"/>
      <c r="V650" s="841"/>
      <c r="W650" s="841"/>
      <c r="X650" s="841"/>
      <c r="Y650" s="841"/>
      <c r="Z650" s="841"/>
    </row>
    <row r="651" spans="1:26" ht="15.75" customHeight="1" x14ac:dyDescent="0.2">
      <c r="A651" s="840"/>
      <c r="B651" s="841"/>
      <c r="C651" s="841"/>
      <c r="D651" s="841"/>
      <c r="E651" s="841"/>
      <c r="F651" s="841"/>
      <c r="G651" s="841"/>
      <c r="H651" s="841"/>
      <c r="I651" s="841"/>
      <c r="J651" s="842"/>
      <c r="K651" s="841"/>
      <c r="L651" s="841"/>
      <c r="M651" s="841"/>
      <c r="N651" s="841"/>
      <c r="O651" s="841"/>
      <c r="P651" s="841"/>
      <c r="Q651" s="841"/>
      <c r="R651" s="841"/>
      <c r="S651" s="841"/>
      <c r="T651" s="841"/>
      <c r="U651" s="841"/>
      <c r="V651" s="841"/>
      <c r="W651" s="841"/>
      <c r="X651" s="841"/>
      <c r="Y651" s="841"/>
      <c r="Z651" s="841"/>
    </row>
    <row r="652" spans="1:26" ht="15.75" customHeight="1" x14ac:dyDescent="0.2">
      <c r="A652" s="840"/>
      <c r="B652" s="841"/>
      <c r="C652" s="841"/>
      <c r="D652" s="841"/>
      <c r="E652" s="841"/>
      <c r="F652" s="841"/>
      <c r="G652" s="841"/>
      <c r="H652" s="841"/>
      <c r="I652" s="841"/>
      <c r="J652" s="842"/>
      <c r="K652" s="841"/>
      <c r="L652" s="841"/>
      <c r="M652" s="841"/>
      <c r="N652" s="841"/>
      <c r="O652" s="841"/>
      <c r="P652" s="841"/>
      <c r="Q652" s="841"/>
      <c r="R652" s="841"/>
      <c r="S652" s="841"/>
      <c r="T652" s="841"/>
      <c r="U652" s="841"/>
      <c r="V652" s="841"/>
      <c r="W652" s="841"/>
      <c r="X652" s="841"/>
      <c r="Y652" s="841"/>
      <c r="Z652" s="841"/>
    </row>
    <row r="653" spans="1:26" ht="15.75" customHeight="1" x14ac:dyDescent="0.2">
      <c r="A653" s="840"/>
      <c r="B653" s="841"/>
      <c r="C653" s="841"/>
      <c r="D653" s="841"/>
      <c r="E653" s="841"/>
      <c r="F653" s="841"/>
      <c r="G653" s="841"/>
      <c r="H653" s="841"/>
      <c r="I653" s="841"/>
      <c r="J653" s="842"/>
      <c r="K653" s="841"/>
      <c r="L653" s="841"/>
      <c r="M653" s="841"/>
      <c r="N653" s="841"/>
      <c r="O653" s="841"/>
      <c r="P653" s="841"/>
      <c r="Q653" s="841"/>
      <c r="R653" s="841"/>
      <c r="S653" s="841"/>
      <c r="T653" s="841"/>
      <c r="U653" s="841"/>
      <c r="V653" s="841"/>
      <c r="W653" s="841"/>
      <c r="X653" s="841"/>
      <c r="Y653" s="841"/>
      <c r="Z653" s="841"/>
    </row>
    <row r="654" spans="1:26" ht="15.75" customHeight="1" x14ac:dyDescent="0.2">
      <c r="A654" s="840"/>
      <c r="B654" s="841"/>
      <c r="C654" s="841"/>
      <c r="D654" s="841"/>
      <c r="E654" s="841"/>
      <c r="F654" s="841"/>
      <c r="G654" s="841"/>
      <c r="H654" s="841"/>
      <c r="I654" s="841"/>
      <c r="J654" s="842"/>
      <c r="K654" s="841"/>
      <c r="L654" s="841"/>
      <c r="M654" s="841"/>
      <c r="N654" s="841"/>
      <c r="O654" s="841"/>
      <c r="P654" s="841"/>
      <c r="Q654" s="841"/>
      <c r="R654" s="841"/>
      <c r="S654" s="841"/>
      <c r="T654" s="841"/>
      <c r="U654" s="841"/>
      <c r="V654" s="841"/>
      <c r="W654" s="841"/>
      <c r="X654" s="841"/>
      <c r="Y654" s="841"/>
      <c r="Z654" s="841"/>
    </row>
    <row r="655" spans="1:26" ht="15.75" customHeight="1" x14ac:dyDescent="0.2">
      <c r="A655" s="840"/>
      <c r="B655" s="841"/>
      <c r="C655" s="841"/>
      <c r="D655" s="841"/>
      <c r="E655" s="841"/>
      <c r="F655" s="841"/>
      <c r="G655" s="841"/>
      <c r="H655" s="841"/>
      <c r="I655" s="841"/>
      <c r="J655" s="842"/>
      <c r="K655" s="841"/>
      <c r="L655" s="841"/>
      <c r="M655" s="841"/>
      <c r="N655" s="841"/>
      <c r="O655" s="841"/>
      <c r="P655" s="841"/>
      <c r="Q655" s="841"/>
      <c r="R655" s="841"/>
      <c r="S655" s="841"/>
      <c r="T655" s="841"/>
      <c r="U655" s="841"/>
      <c r="V655" s="841"/>
      <c r="W655" s="841"/>
      <c r="X655" s="841"/>
      <c r="Y655" s="841"/>
      <c r="Z655" s="841"/>
    </row>
    <row r="656" spans="1:26" ht="15.75" customHeight="1" x14ac:dyDescent="0.2">
      <c r="A656" s="840"/>
      <c r="B656" s="841"/>
      <c r="C656" s="841"/>
      <c r="D656" s="841"/>
      <c r="E656" s="841"/>
      <c r="F656" s="841"/>
      <c r="G656" s="841"/>
      <c r="H656" s="841"/>
      <c r="I656" s="841"/>
      <c r="J656" s="842"/>
      <c r="K656" s="841"/>
      <c r="L656" s="841"/>
      <c r="M656" s="841"/>
      <c r="N656" s="841"/>
      <c r="O656" s="841"/>
      <c r="P656" s="841"/>
      <c r="Q656" s="841"/>
      <c r="R656" s="841"/>
      <c r="S656" s="841"/>
      <c r="T656" s="841"/>
      <c r="U656" s="841"/>
      <c r="V656" s="841"/>
      <c r="W656" s="841"/>
      <c r="X656" s="841"/>
      <c r="Y656" s="841"/>
      <c r="Z656" s="841"/>
    </row>
    <row r="657" spans="1:26" ht="15.75" customHeight="1" x14ac:dyDescent="0.2">
      <c r="A657" s="840"/>
      <c r="B657" s="841"/>
      <c r="C657" s="841"/>
      <c r="D657" s="841"/>
      <c r="E657" s="841"/>
      <c r="F657" s="841"/>
      <c r="G657" s="841"/>
      <c r="H657" s="841"/>
      <c r="I657" s="841"/>
      <c r="J657" s="842"/>
      <c r="K657" s="841"/>
      <c r="L657" s="841"/>
      <c r="M657" s="841"/>
      <c r="N657" s="841"/>
      <c r="O657" s="841"/>
      <c r="P657" s="841"/>
      <c r="Q657" s="841"/>
      <c r="R657" s="841"/>
      <c r="S657" s="841"/>
      <c r="T657" s="841"/>
      <c r="U657" s="841"/>
      <c r="V657" s="841"/>
      <c r="W657" s="841"/>
      <c r="X657" s="841"/>
      <c r="Y657" s="841"/>
      <c r="Z657" s="841"/>
    </row>
    <row r="658" spans="1:26" ht="15.75" customHeight="1" x14ac:dyDescent="0.2">
      <c r="A658" s="840"/>
      <c r="B658" s="841"/>
      <c r="C658" s="841"/>
      <c r="D658" s="841"/>
      <c r="E658" s="841"/>
      <c r="F658" s="841"/>
      <c r="G658" s="841"/>
      <c r="H658" s="841"/>
      <c r="I658" s="841"/>
      <c r="J658" s="842"/>
      <c r="K658" s="841"/>
      <c r="L658" s="841"/>
      <c r="M658" s="841"/>
      <c r="N658" s="841"/>
      <c r="O658" s="841"/>
      <c r="P658" s="841"/>
      <c r="Q658" s="841"/>
      <c r="R658" s="841"/>
      <c r="S658" s="841"/>
      <c r="T658" s="841"/>
      <c r="U658" s="841"/>
      <c r="V658" s="841"/>
      <c r="W658" s="841"/>
      <c r="X658" s="841"/>
      <c r="Y658" s="841"/>
      <c r="Z658" s="841"/>
    </row>
    <row r="659" spans="1:26" ht="15.75" customHeight="1" x14ac:dyDescent="0.2">
      <c r="A659" s="840"/>
      <c r="B659" s="841"/>
      <c r="C659" s="841"/>
      <c r="D659" s="841"/>
      <c r="E659" s="841"/>
      <c r="F659" s="841"/>
      <c r="G659" s="841"/>
      <c r="H659" s="841"/>
      <c r="I659" s="841"/>
      <c r="J659" s="842"/>
      <c r="K659" s="841"/>
      <c r="L659" s="841"/>
      <c r="M659" s="841"/>
      <c r="N659" s="841"/>
      <c r="O659" s="841"/>
      <c r="P659" s="841"/>
      <c r="Q659" s="841"/>
      <c r="R659" s="841"/>
      <c r="S659" s="841"/>
      <c r="T659" s="841"/>
      <c r="U659" s="841"/>
      <c r="V659" s="841"/>
      <c r="W659" s="841"/>
      <c r="X659" s="841"/>
      <c r="Y659" s="841"/>
      <c r="Z659" s="841"/>
    </row>
    <row r="660" spans="1:26" ht="15.75" customHeight="1" x14ac:dyDescent="0.2">
      <c r="A660" s="840"/>
      <c r="B660" s="841"/>
      <c r="C660" s="841"/>
      <c r="D660" s="841"/>
      <c r="E660" s="841"/>
      <c r="F660" s="841"/>
      <c r="G660" s="841"/>
      <c r="H660" s="841"/>
      <c r="I660" s="841"/>
      <c r="J660" s="842"/>
      <c r="K660" s="841"/>
      <c r="L660" s="841"/>
      <c r="M660" s="841"/>
      <c r="N660" s="841"/>
      <c r="O660" s="841"/>
      <c r="P660" s="841"/>
      <c r="Q660" s="841"/>
      <c r="R660" s="841"/>
      <c r="S660" s="841"/>
      <c r="T660" s="841"/>
      <c r="U660" s="841"/>
      <c r="V660" s="841"/>
      <c r="W660" s="841"/>
      <c r="X660" s="841"/>
      <c r="Y660" s="841"/>
      <c r="Z660" s="841"/>
    </row>
    <row r="661" spans="1:26" ht="15.75" customHeight="1" x14ac:dyDescent="0.2">
      <c r="A661" s="840"/>
      <c r="B661" s="841"/>
      <c r="C661" s="841"/>
      <c r="D661" s="841"/>
      <c r="E661" s="841"/>
      <c r="F661" s="841"/>
      <c r="G661" s="841"/>
      <c r="H661" s="841"/>
      <c r="I661" s="841"/>
      <c r="J661" s="842"/>
      <c r="K661" s="841"/>
      <c r="L661" s="841"/>
      <c r="M661" s="841"/>
      <c r="N661" s="841"/>
      <c r="O661" s="841"/>
      <c r="P661" s="841"/>
      <c r="Q661" s="841"/>
      <c r="R661" s="841"/>
      <c r="S661" s="841"/>
      <c r="T661" s="841"/>
      <c r="U661" s="841"/>
      <c r="V661" s="841"/>
      <c r="W661" s="841"/>
      <c r="X661" s="841"/>
      <c r="Y661" s="841"/>
      <c r="Z661" s="841"/>
    </row>
    <row r="662" spans="1:26" ht="15.75" customHeight="1" x14ac:dyDescent="0.2">
      <c r="A662" s="840"/>
      <c r="B662" s="841"/>
      <c r="C662" s="841"/>
      <c r="D662" s="841"/>
      <c r="E662" s="841"/>
      <c r="F662" s="841"/>
      <c r="G662" s="841"/>
      <c r="H662" s="841"/>
      <c r="I662" s="841"/>
      <c r="J662" s="842"/>
      <c r="K662" s="841"/>
      <c r="L662" s="841"/>
      <c r="M662" s="841"/>
      <c r="N662" s="841"/>
      <c r="O662" s="841"/>
      <c r="P662" s="841"/>
      <c r="Q662" s="841"/>
      <c r="R662" s="841"/>
      <c r="S662" s="841"/>
      <c r="T662" s="841"/>
      <c r="U662" s="841"/>
      <c r="V662" s="841"/>
      <c r="W662" s="841"/>
      <c r="X662" s="841"/>
      <c r="Y662" s="841"/>
      <c r="Z662" s="841"/>
    </row>
    <row r="663" spans="1:26" ht="15.75" customHeight="1" x14ac:dyDescent="0.2">
      <c r="A663" s="840"/>
      <c r="B663" s="841"/>
      <c r="C663" s="841"/>
      <c r="D663" s="841"/>
      <c r="E663" s="841"/>
      <c r="F663" s="841"/>
      <c r="G663" s="841"/>
      <c r="H663" s="841"/>
      <c r="I663" s="841"/>
      <c r="J663" s="842"/>
      <c r="K663" s="841"/>
      <c r="L663" s="841"/>
      <c r="M663" s="841"/>
      <c r="N663" s="841"/>
      <c r="O663" s="841"/>
      <c r="P663" s="841"/>
      <c r="Q663" s="841"/>
      <c r="R663" s="841"/>
      <c r="S663" s="841"/>
      <c r="T663" s="841"/>
      <c r="U663" s="841"/>
      <c r="V663" s="841"/>
      <c r="W663" s="841"/>
      <c r="X663" s="841"/>
      <c r="Y663" s="841"/>
      <c r="Z663" s="841"/>
    </row>
    <row r="664" spans="1:26" ht="15.75" customHeight="1" x14ac:dyDescent="0.2">
      <c r="A664" s="840"/>
      <c r="B664" s="841"/>
      <c r="C664" s="841"/>
      <c r="D664" s="841"/>
      <c r="E664" s="841"/>
      <c r="F664" s="841"/>
      <c r="G664" s="841"/>
      <c r="H664" s="841"/>
      <c r="I664" s="841"/>
      <c r="J664" s="842"/>
      <c r="K664" s="841"/>
      <c r="L664" s="841"/>
      <c r="M664" s="841"/>
      <c r="N664" s="841"/>
      <c r="O664" s="841"/>
      <c r="P664" s="841"/>
      <c r="Q664" s="841"/>
      <c r="R664" s="841"/>
      <c r="S664" s="841"/>
      <c r="T664" s="841"/>
      <c r="U664" s="841"/>
      <c r="V664" s="841"/>
      <c r="W664" s="841"/>
      <c r="X664" s="841"/>
      <c r="Y664" s="841"/>
      <c r="Z664" s="841"/>
    </row>
    <row r="665" spans="1:26" ht="15.75" customHeight="1" x14ac:dyDescent="0.2">
      <c r="A665" s="840"/>
      <c r="B665" s="841"/>
      <c r="C665" s="841"/>
      <c r="D665" s="841"/>
      <c r="E665" s="841"/>
      <c r="F665" s="841"/>
      <c r="G665" s="841"/>
      <c r="H665" s="841"/>
      <c r="I665" s="841"/>
      <c r="J665" s="842"/>
      <c r="K665" s="841"/>
      <c r="L665" s="841"/>
      <c r="M665" s="841"/>
      <c r="N665" s="841"/>
      <c r="O665" s="841"/>
      <c r="P665" s="841"/>
      <c r="Q665" s="841"/>
      <c r="R665" s="841"/>
      <c r="S665" s="841"/>
      <c r="T665" s="841"/>
      <c r="U665" s="841"/>
      <c r="V665" s="841"/>
      <c r="W665" s="841"/>
      <c r="X665" s="841"/>
      <c r="Y665" s="841"/>
      <c r="Z665" s="841"/>
    </row>
    <row r="666" spans="1:26" ht="15.75" customHeight="1" x14ac:dyDescent="0.2">
      <c r="A666" s="840"/>
      <c r="B666" s="841"/>
      <c r="C666" s="841"/>
      <c r="D666" s="841"/>
      <c r="E666" s="841"/>
      <c r="F666" s="841"/>
      <c r="G666" s="841"/>
      <c r="H666" s="841"/>
      <c r="I666" s="841"/>
      <c r="J666" s="842"/>
      <c r="K666" s="841"/>
      <c r="L666" s="841"/>
      <c r="M666" s="841"/>
      <c r="N666" s="841"/>
      <c r="O666" s="841"/>
      <c r="P666" s="841"/>
      <c r="Q666" s="841"/>
      <c r="R666" s="841"/>
      <c r="S666" s="841"/>
      <c r="T666" s="841"/>
      <c r="U666" s="841"/>
      <c r="V666" s="841"/>
      <c r="W666" s="841"/>
      <c r="X666" s="841"/>
      <c r="Y666" s="841"/>
      <c r="Z666" s="841"/>
    </row>
    <row r="667" spans="1:26" ht="15.75" customHeight="1" x14ac:dyDescent="0.2">
      <c r="A667" s="840"/>
      <c r="B667" s="841"/>
      <c r="C667" s="841"/>
      <c r="D667" s="841"/>
      <c r="E667" s="841"/>
      <c r="F667" s="841"/>
      <c r="G667" s="841"/>
      <c r="H667" s="841"/>
      <c r="I667" s="841"/>
      <c r="J667" s="842"/>
      <c r="K667" s="841"/>
      <c r="L667" s="841"/>
      <c r="M667" s="841"/>
      <c r="N667" s="841"/>
      <c r="O667" s="841"/>
      <c r="P667" s="841"/>
      <c r="Q667" s="841"/>
      <c r="R667" s="841"/>
      <c r="S667" s="841"/>
      <c r="T667" s="841"/>
      <c r="U667" s="841"/>
      <c r="V667" s="841"/>
      <c r="W667" s="841"/>
      <c r="X667" s="841"/>
      <c r="Y667" s="841"/>
      <c r="Z667" s="841"/>
    </row>
    <row r="668" spans="1:26" ht="15.75" customHeight="1" x14ac:dyDescent="0.2">
      <c r="A668" s="840"/>
      <c r="B668" s="841"/>
      <c r="C668" s="841"/>
      <c r="D668" s="841"/>
      <c r="E668" s="841"/>
      <c r="F668" s="841"/>
      <c r="G668" s="841"/>
      <c r="H668" s="841"/>
      <c r="I668" s="841"/>
      <c r="J668" s="842"/>
      <c r="K668" s="841"/>
      <c r="L668" s="841"/>
      <c r="M668" s="841"/>
      <c r="N668" s="841"/>
      <c r="O668" s="841"/>
      <c r="P668" s="841"/>
      <c r="Q668" s="841"/>
      <c r="R668" s="841"/>
      <c r="S668" s="841"/>
      <c r="T668" s="841"/>
      <c r="U668" s="841"/>
      <c r="V668" s="841"/>
      <c r="W668" s="841"/>
      <c r="X668" s="841"/>
      <c r="Y668" s="841"/>
      <c r="Z668" s="841"/>
    </row>
    <row r="669" spans="1:26" ht="15.75" customHeight="1" x14ac:dyDescent="0.2">
      <c r="A669" s="840"/>
      <c r="B669" s="841"/>
      <c r="C669" s="841"/>
      <c r="D669" s="841"/>
      <c r="E669" s="841"/>
      <c r="F669" s="841"/>
      <c r="G669" s="841"/>
      <c r="H669" s="841"/>
      <c r="I669" s="841"/>
      <c r="J669" s="842"/>
      <c r="K669" s="841"/>
      <c r="L669" s="841"/>
      <c r="M669" s="841"/>
      <c r="N669" s="841"/>
      <c r="O669" s="841"/>
      <c r="P669" s="841"/>
      <c r="Q669" s="841"/>
      <c r="R669" s="841"/>
      <c r="S669" s="841"/>
      <c r="T669" s="841"/>
      <c r="U669" s="841"/>
      <c r="V669" s="841"/>
      <c r="W669" s="841"/>
      <c r="X669" s="841"/>
      <c r="Y669" s="841"/>
      <c r="Z669" s="841"/>
    </row>
    <row r="670" spans="1:26" ht="15.75" customHeight="1" x14ac:dyDescent="0.2">
      <c r="A670" s="840"/>
      <c r="B670" s="841"/>
      <c r="C670" s="841"/>
      <c r="D670" s="841"/>
      <c r="E670" s="841"/>
      <c r="F670" s="841"/>
      <c r="G670" s="841"/>
      <c r="H670" s="841"/>
      <c r="I670" s="841"/>
      <c r="J670" s="842"/>
      <c r="K670" s="841"/>
      <c r="L670" s="841"/>
      <c r="M670" s="841"/>
      <c r="N670" s="841"/>
      <c r="O670" s="841"/>
      <c r="P670" s="841"/>
      <c r="Q670" s="841"/>
      <c r="R670" s="841"/>
      <c r="S670" s="841"/>
      <c r="T670" s="841"/>
      <c r="U670" s="841"/>
      <c r="V670" s="841"/>
      <c r="W670" s="841"/>
      <c r="X670" s="841"/>
      <c r="Y670" s="841"/>
      <c r="Z670" s="841"/>
    </row>
    <row r="671" spans="1:26" ht="15.75" customHeight="1" x14ac:dyDescent="0.2">
      <c r="A671" s="840"/>
      <c r="B671" s="841"/>
      <c r="C671" s="841"/>
      <c r="D671" s="841"/>
      <c r="E671" s="841"/>
      <c r="F671" s="841"/>
      <c r="G671" s="841"/>
      <c r="H671" s="841"/>
      <c r="I671" s="841"/>
      <c r="J671" s="842"/>
      <c r="K671" s="841"/>
      <c r="L671" s="841"/>
      <c r="M671" s="841"/>
      <c r="N671" s="841"/>
      <c r="O671" s="841"/>
      <c r="P671" s="841"/>
      <c r="Q671" s="841"/>
      <c r="R671" s="841"/>
      <c r="S671" s="841"/>
      <c r="T671" s="841"/>
      <c r="U671" s="841"/>
      <c r="V671" s="841"/>
      <c r="W671" s="841"/>
      <c r="X671" s="841"/>
      <c r="Y671" s="841"/>
      <c r="Z671" s="841"/>
    </row>
    <row r="672" spans="1:26" ht="15.75" customHeight="1" x14ac:dyDescent="0.2">
      <c r="A672" s="840"/>
      <c r="B672" s="841"/>
      <c r="C672" s="841"/>
      <c r="D672" s="841"/>
      <c r="E672" s="841"/>
      <c r="F672" s="841"/>
      <c r="G672" s="841"/>
      <c r="H672" s="841"/>
      <c r="I672" s="841"/>
      <c r="J672" s="842"/>
      <c r="K672" s="841"/>
      <c r="L672" s="841"/>
      <c r="M672" s="841"/>
      <c r="N672" s="841"/>
      <c r="O672" s="841"/>
      <c r="P672" s="841"/>
      <c r="Q672" s="841"/>
      <c r="R672" s="841"/>
      <c r="S672" s="841"/>
      <c r="T672" s="841"/>
      <c r="U672" s="841"/>
      <c r="V672" s="841"/>
      <c r="W672" s="841"/>
      <c r="X672" s="841"/>
      <c r="Y672" s="841"/>
      <c r="Z672" s="841"/>
    </row>
    <row r="673" spans="1:26" ht="15.75" customHeight="1" x14ac:dyDescent="0.2">
      <c r="A673" s="840"/>
      <c r="B673" s="841"/>
      <c r="C673" s="841"/>
      <c r="D673" s="841"/>
      <c r="E673" s="841"/>
      <c r="F673" s="841"/>
      <c r="G673" s="841"/>
      <c r="H673" s="841"/>
      <c r="I673" s="841"/>
      <c r="J673" s="842"/>
      <c r="K673" s="841"/>
      <c r="L673" s="841"/>
      <c r="M673" s="841"/>
      <c r="N673" s="841"/>
      <c r="O673" s="841"/>
      <c r="P673" s="841"/>
      <c r="Q673" s="841"/>
      <c r="R673" s="841"/>
      <c r="S673" s="841"/>
      <c r="T673" s="841"/>
      <c r="U673" s="841"/>
      <c r="V673" s="841"/>
      <c r="W673" s="841"/>
      <c r="X673" s="841"/>
      <c r="Y673" s="841"/>
      <c r="Z673" s="841"/>
    </row>
    <row r="674" spans="1:26" ht="15.75" customHeight="1" x14ac:dyDescent="0.2">
      <c r="A674" s="840"/>
      <c r="B674" s="841"/>
      <c r="C674" s="841"/>
      <c r="D674" s="841"/>
      <c r="E674" s="841"/>
      <c r="F674" s="841"/>
      <c r="G674" s="841"/>
      <c r="H674" s="841"/>
      <c r="I674" s="841"/>
      <c r="J674" s="842"/>
      <c r="K674" s="841"/>
      <c r="L674" s="841"/>
      <c r="M674" s="841"/>
      <c r="N674" s="841"/>
      <c r="O674" s="841"/>
      <c r="P674" s="841"/>
      <c r="Q674" s="841"/>
      <c r="R674" s="841"/>
      <c r="S674" s="841"/>
      <c r="T674" s="841"/>
      <c r="U674" s="841"/>
      <c r="V674" s="841"/>
      <c r="W674" s="841"/>
      <c r="X674" s="841"/>
      <c r="Y674" s="841"/>
      <c r="Z674" s="841"/>
    </row>
    <row r="675" spans="1:26" ht="15.75" customHeight="1" x14ac:dyDescent="0.2">
      <c r="A675" s="840"/>
      <c r="B675" s="841"/>
      <c r="C675" s="841"/>
      <c r="D675" s="841"/>
      <c r="E675" s="841"/>
      <c r="F675" s="841"/>
      <c r="G675" s="841"/>
      <c r="H675" s="841"/>
      <c r="I675" s="841"/>
      <c r="J675" s="842"/>
      <c r="K675" s="841"/>
      <c r="L675" s="841"/>
      <c r="M675" s="841"/>
      <c r="N675" s="841"/>
      <c r="O675" s="841"/>
      <c r="P675" s="841"/>
      <c r="Q675" s="841"/>
      <c r="R675" s="841"/>
      <c r="S675" s="841"/>
      <c r="T675" s="841"/>
      <c r="U675" s="841"/>
      <c r="V675" s="841"/>
      <c r="W675" s="841"/>
      <c r="X675" s="841"/>
      <c r="Y675" s="841"/>
      <c r="Z675" s="841"/>
    </row>
    <row r="676" spans="1:26" ht="15.75" customHeight="1" x14ac:dyDescent="0.2">
      <c r="A676" s="840"/>
      <c r="B676" s="841"/>
      <c r="C676" s="841"/>
      <c r="D676" s="841"/>
      <c r="E676" s="841"/>
      <c r="F676" s="841"/>
      <c r="G676" s="841"/>
      <c r="H676" s="841"/>
      <c r="I676" s="841"/>
      <c r="J676" s="842"/>
      <c r="K676" s="841"/>
      <c r="L676" s="841"/>
      <c r="M676" s="841"/>
      <c r="N676" s="841"/>
      <c r="O676" s="841"/>
      <c r="P676" s="841"/>
      <c r="Q676" s="841"/>
      <c r="R676" s="841"/>
      <c r="S676" s="841"/>
      <c r="T676" s="841"/>
      <c r="U676" s="841"/>
      <c r="V676" s="841"/>
      <c r="W676" s="841"/>
      <c r="X676" s="841"/>
      <c r="Y676" s="841"/>
      <c r="Z676" s="841"/>
    </row>
    <row r="677" spans="1:26" ht="15.75" customHeight="1" x14ac:dyDescent="0.2">
      <c r="A677" s="840"/>
      <c r="B677" s="841"/>
      <c r="C677" s="841"/>
      <c r="D677" s="841"/>
      <c r="E677" s="841"/>
      <c r="F677" s="841"/>
      <c r="G677" s="841"/>
      <c r="H677" s="841"/>
      <c r="I677" s="841"/>
      <c r="J677" s="842"/>
      <c r="K677" s="841"/>
      <c r="L677" s="841"/>
      <c r="M677" s="841"/>
      <c r="N677" s="841"/>
      <c r="O677" s="841"/>
      <c r="P677" s="841"/>
      <c r="Q677" s="841"/>
      <c r="R677" s="841"/>
      <c r="S677" s="841"/>
      <c r="T677" s="841"/>
      <c r="U677" s="841"/>
      <c r="V677" s="841"/>
      <c r="W677" s="841"/>
      <c r="X677" s="841"/>
      <c r="Y677" s="841"/>
      <c r="Z677" s="841"/>
    </row>
    <row r="678" spans="1:26" ht="15.75" customHeight="1" x14ac:dyDescent="0.2">
      <c r="A678" s="840"/>
      <c r="B678" s="841"/>
      <c r="C678" s="841"/>
      <c r="D678" s="841"/>
      <c r="E678" s="841"/>
      <c r="F678" s="841"/>
      <c r="G678" s="841"/>
      <c r="H678" s="841"/>
      <c r="I678" s="841"/>
      <c r="J678" s="842"/>
      <c r="K678" s="841"/>
      <c r="L678" s="841"/>
      <c r="M678" s="841"/>
      <c r="N678" s="841"/>
      <c r="O678" s="841"/>
      <c r="P678" s="841"/>
      <c r="Q678" s="841"/>
      <c r="R678" s="841"/>
      <c r="S678" s="841"/>
      <c r="T678" s="841"/>
      <c r="U678" s="841"/>
      <c r="V678" s="841"/>
      <c r="W678" s="841"/>
      <c r="X678" s="841"/>
      <c r="Y678" s="841"/>
      <c r="Z678" s="841"/>
    </row>
    <row r="679" spans="1:26" ht="15.75" customHeight="1" x14ac:dyDescent="0.2">
      <c r="A679" s="840"/>
      <c r="B679" s="841"/>
      <c r="C679" s="841"/>
      <c r="D679" s="841"/>
      <c r="E679" s="841"/>
      <c r="F679" s="841"/>
      <c r="G679" s="841"/>
      <c r="H679" s="841"/>
      <c r="I679" s="841"/>
      <c r="J679" s="842"/>
      <c r="K679" s="841"/>
      <c r="L679" s="841"/>
      <c r="M679" s="841"/>
      <c r="N679" s="841"/>
      <c r="O679" s="841"/>
      <c r="P679" s="841"/>
      <c r="Q679" s="841"/>
      <c r="R679" s="841"/>
      <c r="S679" s="841"/>
      <c r="T679" s="841"/>
      <c r="U679" s="841"/>
      <c r="V679" s="841"/>
      <c r="W679" s="841"/>
      <c r="X679" s="841"/>
      <c r="Y679" s="841"/>
      <c r="Z679" s="841"/>
    </row>
    <row r="680" spans="1:26" ht="15.75" customHeight="1" x14ac:dyDescent="0.2">
      <c r="A680" s="840"/>
      <c r="B680" s="841"/>
      <c r="C680" s="841"/>
      <c r="D680" s="841"/>
      <c r="E680" s="841"/>
      <c r="F680" s="841"/>
      <c r="G680" s="841"/>
      <c r="H680" s="841"/>
      <c r="I680" s="841"/>
      <c r="J680" s="842"/>
      <c r="K680" s="841"/>
      <c r="L680" s="841"/>
      <c r="M680" s="841"/>
      <c r="N680" s="841"/>
      <c r="O680" s="841"/>
      <c r="P680" s="841"/>
      <c r="Q680" s="841"/>
      <c r="R680" s="841"/>
      <c r="S680" s="841"/>
      <c r="T680" s="841"/>
      <c r="U680" s="841"/>
      <c r="V680" s="841"/>
      <c r="W680" s="841"/>
      <c r="X680" s="841"/>
      <c r="Y680" s="841"/>
      <c r="Z680" s="841"/>
    </row>
    <row r="681" spans="1:26" ht="15.75" customHeight="1" x14ac:dyDescent="0.2">
      <c r="A681" s="840"/>
      <c r="B681" s="841"/>
      <c r="C681" s="841"/>
      <c r="D681" s="841"/>
      <c r="E681" s="841"/>
      <c r="F681" s="841"/>
      <c r="G681" s="841"/>
      <c r="H681" s="841"/>
      <c r="I681" s="841"/>
      <c r="J681" s="842"/>
      <c r="K681" s="841"/>
      <c r="L681" s="841"/>
      <c r="M681" s="841"/>
      <c r="N681" s="841"/>
      <c r="O681" s="841"/>
      <c r="P681" s="841"/>
      <c r="Q681" s="841"/>
      <c r="R681" s="841"/>
      <c r="S681" s="841"/>
      <c r="T681" s="841"/>
      <c r="U681" s="841"/>
      <c r="V681" s="841"/>
      <c r="W681" s="841"/>
      <c r="X681" s="841"/>
      <c r="Y681" s="841"/>
      <c r="Z681" s="841"/>
    </row>
    <row r="682" spans="1:26" ht="15.75" customHeight="1" x14ac:dyDescent="0.2">
      <c r="A682" s="840"/>
      <c r="B682" s="841"/>
      <c r="C682" s="841"/>
      <c r="D682" s="841"/>
      <c r="E682" s="841"/>
      <c r="F682" s="841"/>
      <c r="G682" s="841"/>
      <c r="H682" s="841"/>
      <c r="I682" s="841"/>
      <c r="J682" s="842"/>
      <c r="K682" s="841"/>
      <c r="L682" s="841"/>
      <c r="M682" s="841"/>
      <c r="N682" s="841"/>
      <c r="O682" s="841"/>
      <c r="P682" s="841"/>
      <c r="Q682" s="841"/>
      <c r="R682" s="841"/>
      <c r="S682" s="841"/>
      <c r="T682" s="841"/>
      <c r="U682" s="841"/>
      <c r="V682" s="841"/>
      <c r="W682" s="841"/>
      <c r="X682" s="841"/>
      <c r="Y682" s="841"/>
      <c r="Z682" s="841"/>
    </row>
    <row r="683" spans="1:26" ht="15.75" customHeight="1" x14ac:dyDescent="0.2">
      <c r="A683" s="840"/>
      <c r="B683" s="841"/>
      <c r="C683" s="841"/>
      <c r="D683" s="841"/>
      <c r="E683" s="841"/>
      <c r="F683" s="841"/>
      <c r="G683" s="841"/>
      <c r="H683" s="841"/>
      <c r="I683" s="841"/>
      <c r="J683" s="842"/>
      <c r="K683" s="841"/>
      <c r="L683" s="841"/>
      <c r="M683" s="841"/>
      <c r="N683" s="841"/>
      <c r="O683" s="841"/>
      <c r="P683" s="841"/>
      <c r="Q683" s="841"/>
      <c r="R683" s="841"/>
      <c r="S683" s="841"/>
      <c r="T683" s="841"/>
      <c r="U683" s="841"/>
      <c r="V683" s="841"/>
      <c r="W683" s="841"/>
      <c r="X683" s="841"/>
      <c r="Y683" s="841"/>
      <c r="Z683" s="841"/>
    </row>
    <row r="684" spans="1:26" ht="15.75" customHeight="1" x14ac:dyDescent="0.2">
      <c r="A684" s="840"/>
      <c r="B684" s="841"/>
      <c r="C684" s="841"/>
      <c r="D684" s="841"/>
      <c r="E684" s="841"/>
      <c r="F684" s="841"/>
      <c r="G684" s="841"/>
      <c r="H684" s="841"/>
      <c r="I684" s="841"/>
      <c r="J684" s="842"/>
      <c r="K684" s="841"/>
      <c r="L684" s="841"/>
      <c r="M684" s="841"/>
      <c r="N684" s="841"/>
      <c r="O684" s="841"/>
      <c r="P684" s="841"/>
      <c r="Q684" s="841"/>
      <c r="R684" s="841"/>
      <c r="S684" s="841"/>
      <c r="T684" s="841"/>
      <c r="U684" s="841"/>
      <c r="V684" s="841"/>
      <c r="W684" s="841"/>
      <c r="X684" s="841"/>
      <c r="Y684" s="841"/>
      <c r="Z684" s="841"/>
    </row>
    <row r="685" spans="1:26" ht="15.75" customHeight="1" x14ac:dyDescent="0.2">
      <c r="A685" s="840"/>
      <c r="B685" s="841"/>
      <c r="C685" s="841"/>
      <c r="D685" s="841"/>
      <c r="E685" s="841"/>
      <c r="F685" s="841"/>
      <c r="G685" s="841"/>
      <c r="H685" s="841"/>
      <c r="I685" s="841"/>
      <c r="J685" s="842"/>
      <c r="K685" s="841"/>
      <c r="L685" s="841"/>
      <c r="M685" s="841"/>
      <c r="N685" s="841"/>
      <c r="O685" s="841"/>
      <c r="P685" s="841"/>
      <c r="Q685" s="841"/>
      <c r="R685" s="841"/>
      <c r="S685" s="841"/>
      <c r="T685" s="841"/>
      <c r="U685" s="841"/>
      <c r="V685" s="841"/>
      <c r="W685" s="841"/>
      <c r="X685" s="841"/>
      <c r="Y685" s="841"/>
      <c r="Z685" s="841"/>
    </row>
    <row r="686" spans="1:26" ht="15.75" customHeight="1" x14ac:dyDescent="0.2">
      <c r="A686" s="840"/>
      <c r="B686" s="841"/>
      <c r="C686" s="841"/>
      <c r="D686" s="841"/>
      <c r="E686" s="841"/>
      <c r="F686" s="841"/>
      <c r="G686" s="841"/>
      <c r="H686" s="841"/>
      <c r="I686" s="841"/>
      <c r="J686" s="842"/>
      <c r="K686" s="841"/>
      <c r="L686" s="841"/>
      <c r="M686" s="841"/>
      <c r="N686" s="841"/>
      <c r="O686" s="841"/>
      <c r="P686" s="841"/>
      <c r="Q686" s="841"/>
      <c r="R686" s="841"/>
      <c r="S686" s="841"/>
      <c r="T686" s="841"/>
      <c r="U686" s="841"/>
      <c r="V686" s="841"/>
      <c r="W686" s="841"/>
      <c r="X686" s="841"/>
      <c r="Y686" s="841"/>
      <c r="Z686" s="841"/>
    </row>
    <row r="687" spans="1:26" ht="15.75" customHeight="1" x14ac:dyDescent="0.2">
      <c r="A687" s="840"/>
      <c r="B687" s="841"/>
      <c r="C687" s="841"/>
      <c r="D687" s="841"/>
      <c r="E687" s="841"/>
      <c r="F687" s="841"/>
      <c r="G687" s="841"/>
      <c r="H687" s="841"/>
      <c r="I687" s="841"/>
      <c r="J687" s="842"/>
      <c r="K687" s="841"/>
      <c r="L687" s="841"/>
      <c r="M687" s="841"/>
      <c r="N687" s="841"/>
      <c r="O687" s="841"/>
      <c r="P687" s="841"/>
      <c r="Q687" s="841"/>
      <c r="R687" s="841"/>
      <c r="S687" s="841"/>
      <c r="T687" s="841"/>
      <c r="U687" s="841"/>
      <c r="V687" s="841"/>
      <c r="W687" s="841"/>
      <c r="X687" s="841"/>
      <c r="Y687" s="841"/>
      <c r="Z687" s="841"/>
    </row>
    <row r="688" spans="1:26" ht="15.75" customHeight="1" x14ac:dyDescent="0.2">
      <c r="A688" s="840"/>
      <c r="B688" s="841"/>
      <c r="C688" s="841"/>
      <c r="D688" s="841"/>
      <c r="E688" s="841"/>
      <c r="F688" s="841"/>
      <c r="G688" s="841"/>
      <c r="H688" s="841"/>
      <c r="I688" s="841"/>
      <c r="J688" s="842"/>
      <c r="K688" s="841"/>
      <c r="L688" s="841"/>
      <c r="M688" s="841"/>
      <c r="N688" s="841"/>
      <c r="O688" s="841"/>
      <c r="P688" s="841"/>
      <c r="Q688" s="841"/>
      <c r="R688" s="841"/>
      <c r="S688" s="841"/>
      <c r="T688" s="841"/>
      <c r="U688" s="841"/>
      <c r="V688" s="841"/>
      <c r="W688" s="841"/>
      <c r="X688" s="841"/>
      <c r="Y688" s="841"/>
      <c r="Z688" s="841"/>
    </row>
    <row r="689" spans="1:26" ht="15.75" customHeight="1" x14ac:dyDescent="0.2">
      <c r="A689" s="840"/>
      <c r="B689" s="841"/>
      <c r="C689" s="841"/>
      <c r="D689" s="841"/>
      <c r="E689" s="841"/>
      <c r="F689" s="841"/>
      <c r="G689" s="841"/>
      <c r="H689" s="841"/>
      <c r="I689" s="841"/>
      <c r="J689" s="842"/>
      <c r="K689" s="841"/>
      <c r="L689" s="841"/>
      <c r="M689" s="841"/>
      <c r="N689" s="841"/>
      <c r="O689" s="841"/>
      <c r="P689" s="841"/>
      <c r="Q689" s="841"/>
      <c r="R689" s="841"/>
      <c r="S689" s="841"/>
      <c r="T689" s="841"/>
      <c r="U689" s="841"/>
      <c r="V689" s="841"/>
      <c r="W689" s="841"/>
      <c r="X689" s="841"/>
      <c r="Y689" s="841"/>
      <c r="Z689" s="841"/>
    </row>
    <row r="690" spans="1:26" ht="15.75" customHeight="1" x14ac:dyDescent="0.2">
      <c r="A690" s="840"/>
      <c r="B690" s="841"/>
      <c r="C690" s="841"/>
      <c r="D690" s="841"/>
      <c r="E690" s="841"/>
      <c r="F690" s="841"/>
      <c r="G690" s="841"/>
      <c r="H690" s="841"/>
      <c r="I690" s="841"/>
      <c r="J690" s="842"/>
      <c r="K690" s="841"/>
      <c r="L690" s="841"/>
      <c r="M690" s="841"/>
      <c r="N690" s="841"/>
      <c r="O690" s="841"/>
      <c r="P690" s="841"/>
      <c r="Q690" s="841"/>
      <c r="R690" s="841"/>
      <c r="S690" s="841"/>
      <c r="T690" s="841"/>
      <c r="U690" s="841"/>
      <c r="V690" s="841"/>
      <c r="W690" s="841"/>
      <c r="X690" s="841"/>
      <c r="Y690" s="841"/>
      <c r="Z690" s="841"/>
    </row>
    <row r="691" spans="1:26" ht="15.75" customHeight="1" x14ac:dyDescent="0.2">
      <c r="A691" s="840"/>
      <c r="B691" s="841"/>
      <c r="C691" s="841"/>
      <c r="D691" s="841"/>
      <c r="E691" s="841"/>
      <c r="F691" s="841"/>
      <c r="G691" s="841"/>
      <c r="H691" s="841"/>
      <c r="I691" s="841"/>
      <c r="J691" s="842"/>
      <c r="K691" s="841"/>
      <c r="L691" s="841"/>
      <c r="M691" s="841"/>
      <c r="N691" s="841"/>
      <c r="O691" s="841"/>
      <c r="P691" s="841"/>
      <c r="Q691" s="841"/>
      <c r="R691" s="841"/>
      <c r="S691" s="841"/>
      <c r="T691" s="841"/>
      <c r="U691" s="841"/>
      <c r="V691" s="841"/>
      <c r="W691" s="841"/>
      <c r="X691" s="841"/>
      <c r="Y691" s="841"/>
      <c r="Z691" s="841"/>
    </row>
    <row r="692" spans="1:26" ht="15.75" customHeight="1" x14ac:dyDescent="0.2">
      <c r="A692" s="840"/>
      <c r="B692" s="841"/>
      <c r="C692" s="841"/>
      <c r="D692" s="841"/>
      <c r="E692" s="841"/>
      <c r="F692" s="841"/>
      <c r="G692" s="841"/>
      <c r="H692" s="841"/>
      <c r="I692" s="841"/>
      <c r="J692" s="842"/>
      <c r="K692" s="841"/>
      <c r="L692" s="841"/>
      <c r="M692" s="841"/>
      <c r="N692" s="841"/>
      <c r="O692" s="841"/>
      <c r="P692" s="841"/>
      <c r="Q692" s="841"/>
      <c r="R692" s="841"/>
      <c r="S692" s="841"/>
      <c r="T692" s="841"/>
      <c r="U692" s="841"/>
      <c r="V692" s="841"/>
      <c r="W692" s="841"/>
      <c r="X692" s="841"/>
      <c r="Y692" s="841"/>
      <c r="Z692" s="841"/>
    </row>
    <row r="693" spans="1:26" ht="15.75" customHeight="1" x14ac:dyDescent="0.2">
      <c r="A693" s="840"/>
      <c r="B693" s="841"/>
      <c r="C693" s="841"/>
      <c r="D693" s="841"/>
      <c r="E693" s="841"/>
      <c r="F693" s="841"/>
      <c r="G693" s="841"/>
      <c r="H693" s="841"/>
      <c r="I693" s="841"/>
      <c r="J693" s="842"/>
      <c r="K693" s="841"/>
      <c r="L693" s="841"/>
      <c r="M693" s="841"/>
      <c r="N693" s="841"/>
      <c r="O693" s="841"/>
      <c r="P693" s="841"/>
      <c r="Q693" s="841"/>
      <c r="R693" s="841"/>
      <c r="S693" s="841"/>
      <c r="T693" s="841"/>
      <c r="U693" s="841"/>
      <c r="V693" s="841"/>
      <c r="W693" s="841"/>
      <c r="X693" s="841"/>
      <c r="Y693" s="841"/>
      <c r="Z693" s="841"/>
    </row>
    <row r="694" spans="1:26" ht="15.75" customHeight="1" x14ac:dyDescent="0.2">
      <c r="A694" s="840"/>
      <c r="B694" s="841"/>
      <c r="C694" s="841"/>
      <c r="D694" s="841"/>
      <c r="E694" s="841"/>
      <c r="F694" s="841"/>
      <c r="G694" s="841"/>
      <c r="H694" s="841"/>
      <c r="I694" s="841"/>
      <c r="J694" s="842"/>
      <c r="K694" s="841"/>
      <c r="L694" s="841"/>
      <c r="M694" s="841"/>
      <c r="N694" s="841"/>
      <c r="O694" s="841"/>
      <c r="P694" s="841"/>
      <c r="Q694" s="841"/>
      <c r="R694" s="841"/>
      <c r="S694" s="841"/>
      <c r="T694" s="841"/>
      <c r="U694" s="841"/>
      <c r="V694" s="841"/>
      <c r="W694" s="841"/>
      <c r="X694" s="841"/>
      <c r="Y694" s="841"/>
      <c r="Z694" s="841"/>
    </row>
    <row r="695" spans="1:26" ht="15.75" customHeight="1" x14ac:dyDescent="0.2">
      <c r="A695" s="840"/>
      <c r="B695" s="841"/>
      <c r="C695" s="841"/>
      <c r="D695" s="841"/>
      <c r="E695" s="841"/>
      <c r="F695" s="841"/>
      <c r="G695" s="841"/>
      <c r="H695" s="841"/>
      <c r="I695" s="841"/>
      <c r="J695" s="842"/>
      <c r="K695" s="841"/>
      <c r="L695" s="841"/>
      <c r="M695" s="841"/>
      <c r="N695" s="841"/>
      <c r="O695" s="841"/>
      <c r="P695" s="841"/>
      <c r="Q695" s="841"/>
      <c r="R695" s="841"/>
      <c r="S695" s="841"/>
      <c r="T695" s="841"/>
      <c r="U695" s="841"/>
      <c r="V695" s="841"/>
      <c r="W695" s="841"/>
      <c r="X695" s="841"/>
      <c r="Y695" s="841"/>
      <c r="Z695" s="841"/>
    </row>
    <row r="696" spans="1:26" ht="15.75" customHeight="1" x14ac:dyDescent="0.2">
      <c r="A696" s="840"/>
      <c r="B696" s="841"/>
      <c r="C696" s="841"/>
      <c r="D696" s="841"/>
      <c r="E696" s="841"/>
      <c r="F696" s="841"/>
      <c r="G696" s="841"/>
      <c r="H696" s="841"/>
      <c r="I696" s="841"/>
      <c r="J696" s="842"/>
      <c r="K696" s="841"/>
      <c r="L696" s="841"/>
      <c r="M696" s="841"/>
      <c r="N696" s="841"/>
      <c r="O696" s="841"/>
      <c r="P696" s="841"/>
      <c r="Q696" s="841"/>
      <c r="R696" s="841"/>
      <c r="S696" s="841"/>
      <c r="T696" s="841"/>
      <c r="U696" s="841"/>
      <c r="V696" s="841"/>
      <c r="W696" s="841"/>
      <c r="X696" s="841"/>
      <c r="Y696" s="841"/>
      <c r="Z696" s="841"/>
    </row>
    <row r="697" spans="1:26" ht="15.75" customHeight="1" x14ac:dyDescent="0.2">
      <c r="A697" s="840"/>
      <c r="B697" s="841"/>
      <c r="C697" s="841"/>
      <c r="D697" s="841"/>
      <c r="E697" s="841"/>
      <c r="F697" s="841"/>
      <c r="G697" s="841"/>
      <c r="H697" s="841"/>
      <c r="I697" s="841"/>
      <c r="J697" s="842"/>
      <c r="K697" s="841"/>
      <c r="L697" s="841"/>
      <c r="M697" s="841"/>
      <c r="N697" s="841"/>
      <c r="O697" s="841"/>
      <c r="P697" s="841"/>
      <c r="Q697" s="841"/>
      <c r="R697" s="841"/>
      <c r="S697" s="841"/>
      <c r="T697" s="841"/>
      <c r="U697" s="841"/>
      <c r="V697" s="841"/>
      <c r="W697" s="841"/>
      <c r="X697" s="841"/>
      <c r="Y697" s="841"/>
      <c r="Z697" s="841"/>
    </row>
    <row r="698" spans="1:26" ht="15.75" customHeight="1" x14ac:dyDescent="0.2">
      <c r="A698" s="840"/>
      <c r="B698" s="841"/>
      <c r="C698" s="841"/>
      <c r="D698" s="841"/>
      <c r="E698" s="841"/>
      <c r="F698" s="841"/>
      <c r="G698" s="841"/>
      <c r="H698" s="841"/>
      <c r="I698" s="841"/>
      <c r="J698" s="842"/>
      <c r="K698" s="841"/>
      <c r="L698" s="841"/>
      <c r="M698" s="841"/>
      <c r="N698" s="841"/>
      <c r="O698" s="841"/>
      <c r="P698" s="841"/>
      <c r="Q698" s="841"/>
      <c r="R698" s="841"/>
      <c r="S698" s="841"/>
      <c r="T698" s="841"/>
      <c r="U698" s="841"/>
      <c r="V698" s="841"/>
      <c r="W698" s="841"/>
      <c r="X698" s="841"/>
      <c r="Y698" s="841"/>
      <c r="Z698" s="841"/>
    </row>
    <row r="699" spans="1:26" ht="15.75" customHeight="1" x14ac:dyDescent="0.2">
      <c r="A699" s="840"/>
      <c r="B699" s="841"/>
      <c r="C699" s="841"/>
      <c r="D699" s="841"/>
      <c r="E699" s="841"/>
      <c r="F699" s="841"/>
      <c r="G699" s="841"/>
      <c r="H699" s="841"/>
      <c r="I699" s="841"/>
      <c r="J699" s="842"/>
      <c r="K699" s="841"/>
      <c r="L699" s="841"/>
      <c r="M699" s="841"/>
      <c r="N699" s="841"/>
      <c r="O699" s="841"/>
      <c r="P699" s="841"/>
      <c r="Q699" s="841"/>
      <c r="R699" s="841"/>
      <c r="S699" s="841"/>
      <c r="T699" s="841"/>
      <c r="U699" s="841"/>
      <c r="V699" s="841"/>
      <c r="W699" s="841"/>
      <c r="X699" s="841"/>
      <c r="Y699" s="841"/>
      <c r="Z699" s="841"/>
    </row>
    <row r="700" spans="1:26" ht="15.75" customHeight="1" x14ac:dyDescent="0.2">
      <c r="A700" s="840"/>
      <c r="B700" s="841"/>
      <c r="C700" s="841"/>
      <c r="D700" s="841"/>
      <c r="E700" s="841"/>
      <c r="F700" s="841"/>
      <c r="G700" s="841"/>
      <c r="H700" s="841"/>
      <c r="I700" s="841"/>
      <c r="J700" s="842"/>
      <c r="K700" s="841"/>
      <c r="L700" s="841"/>
      <c r="M700" s="841"/>
      <c r="N700" s="841"/>
      <c r="O700" s="841"/>
      <c r="P700" s="841"/>
      <c r="Q700" s="841"/>
      <c r="R700" s="841"/>
      <c r="S700" s="841"/>
      <c r="T700" s="841"/>
      <c r="U700" s="841"/>
      <c r="V700" s="841"/>
      <c r="W700" s="841"/>
      <c r="X700" s="841"/>
      <c r="Y700" s="841"/>
      <c r="Z700" s="841"/>
    </row>
    <row r="701" spans="1:26" ht="15.75" customHeight="1" x14ac:dyDescent="0.2">
      <c r="A701" s="840"/>
      <c r="B701" s="841"/>
      <c r="C701" s="841"/>
      <c r="D701" s="841"/>
      <c r="E701" s="841"/>
      <c r="F701" s="841"/>
      <c r="G701" s="841"/>
      <c r="H701" s="841"/>
      <c r="I701" s="841"/>
      <c r="J701" s="842"/>
      <c r="K701" s="841"/>
      <c r="L701" s="841"/>
      <c r="M701" s="841"/>
      <c r="N701" s="841"/>
      <c r="O701" s="841"/>
      <c r="P701" s="841"/>
      <c r="Q701" s="841"/>
      <c r="R701" s="841"/>
      <c r="S701" s="841"/>
      <c r="T701" s="841"/>
      <c r="U701" s="841"/>
      <c r="V701" s="841"/>
      <c r="W701" s="841"/>
      <c r="X701" s="841"/>
      <c r="Y701" s="841"/>
      <c r="Z701" s="841"/>
    </row>
    <row r="702" spans="1:26" ht="15.75" customHeight="1" x14ac:dyDescent="0.2">
      <c r="A702" s="840"/>
      <c r="B702" s="841"/>
      <c r="C702" s="841"/>
      <c r="D702" s="841"/>
      <c r="E702" s="841"/>
      <c r="F702" s="841"/>
      <c r="G702" s="841"/>
      <c r="H702" s="841"/>
      <c r="I702" s="841"/>
      <c r="J702" s="842"/>
      <c r="K702" s="841"/>
      <c r="L702" s="841"/>
      <c r="M702" s="841"/>
      <c r="N702" s="841"/>
      <c r="O702" s="841"/>
      <c r="P702" s="841"/>
      <c r="Q702" s="841"/>
      <c r="R702" s="841"/>
      <c r="S702" s="841"/>
      <c r="T702" s="841"/>
      <c r="U702" s="841"/>
      <c r="V702" s="841"/>
      <c r="W702" s="841"/>
      <c r="X702" s="841"/>
      <c r="Y702" s="841"/>
      <c r="Z702" s="841"/>
    </row>
    <row r="703" spans="1:26" ht="15.75" customHeight="1" x14ac:dyDescent="0.2">
      <c r="A703" s="840"/>
      <c r="B703" s="841"/>
      <c r="C703" s="841"/>
      <c r="D703" s="841"/>
      <c r="E703" s="841"/>
      <c r="F703" s="841"/>
      <c r="G703" s="841"/>
      <c r="H703" s="841"/>
      <c r="I703" s="841"/>
      <c r="J703" s="842"/>
      <c r="K703" s="841"/>
      <c r="L703" s="841"/>
      <c r="M703" s="841"/>
      <c r="N703" s="841"/>
      <c r="O703" s="841"/>
      <c r="P703" s="841"/>
      <c r="Q703" s="841"/>
      <c r="R703" s="841"/>
      <c r="S703" s="841"/>
      <c r="T703" s="841"/>
      <c r="U703" s="841"/>
      <c r="V703" s="841"/>
      <c r="W703" s="841"/>
      <c r="X703" s="841"/>
      <c r="Y703" s="841"/>
      <c r="Z703" s="841"/>
    </row>
    <row r="704" spans="1:26" ht="15.75" customHeight="1" x14ac:dyDescent="0.2">
      <c r="A704" s="840"/>
      <c r="B704" s="841"/>
      <c r="C704" s="841"/>
      <c r="D704" s="841"/>
      <c r="E704" s="841"/>
      <c r="F704" s="841"/>
      <c r="G704" s="841"/>
      <c r="H704" s="841"/>
      <c r="I704" s="841"/>
      <c r="J704" s="842"/>
      <c r="K704" s="841"/>
      <c r="L704" s="841"/>
      <c r="M704" s="841"/>
      <c r="N704" s="841"/>
      <c r="O704" s="841"/>
      <c r="P704" s="841"/>
      <c r="Q704" s="841"/>
      <c r="R704" s="841"/>
      <c r="S704" s="841"/>
      <c r="T704" s="841"/>
      <c r="U704" s="841"/>
      <c r="V704" s="841"/>
      <c r="W704" s="841"/>
      <c r="X704" s="841"/>
      <c r="Y704" s="841"/>
      <c r="Z704" s="841"/>
    </row>
    <row r="705" spans="1:26" ht="15.75" customHeight="1" x14ac:dyDescent="0.2">
      <c r="A705" s="840"/>
      <c r="B705" s="841"/>
      <c r="C705" s="841"/>
      <c r="D705" s="841"/>
      <c r="E705" s="841"/>
      <c r="F705" s="841"/>
      <c r="G705" s="841"/>
      <c r="H705" s="841"/>
      <c r="I705" s="841"/>
      <c r="J705" s="842"/>
      <c r="K705" s="841"/>
      <c r="L705" s="841"/>
      <c r="M705" s="841"/>
      <c r="N705" s="841"/>
      <c r="O705" s="841"/>
      <c r="P705" s="841"/>
      <c r="Q705" s="841"/>
      <c r="R705" s="841"/>
      <c r="S705" s="841"/>
      <c r="T705" s="841"/>
      <c r="U705" s="841"/>
      <c r="V705" s="841"/>
      <c r="W705" s="841"/>
      <c r="X705" s="841"/>
      <c r="Y705" s="841"/>
      <c r="Z705" s="841"/>
    </row>
    <row r="706" spans="1:26" ht="15.75" customHeight="1" x14ac:dyDescent="0.2">
      <c r="A706" s="840"/>
      <c r="B706" s="841"/>
      <c r="C706" s="841"/>
      <c r="D706" s="841"/>
      <c r="E706" s="841"/>
      <c r="F706" s="841"/>
      <c r="G706" s="841"/>
      <c r="H706" s="841"/>
      <c r="I706" s="841"/>
      <c r="J706" s="842"/>
      <c r="K706" s="841"/>
      <c r="L706" s="841"/>
      <c r="M706" s="841"/>
      <c r="N706" s="841"/>
      <c r="O706" s="841"/>
      <c r="P706" s="841"/>
      <c r="Q706" s="841"/>
      <c r="R706" s="841"/>
      <c r="S706" s="841"/>
      <c r="T706" s="841"/>
      <c r="U706" s="841"/>
      <c r="V706" s="841"/>
      <c r="W706" s="841"/>
      <c r="X706" s="841"/>
      <c r="Y706" s="841"/>
      <c r="Z706" s="841"/>
    </row>
    <row r="707" spans="1:26" ht="15.75" customHeight="1" x14ac:dyDescent="0.2">
      <c r="A707" s="840"/>
      <c r="B707" s="841"/>
      <c r="C707" s="841"/>
      <c r="D707" s="841"/>
      <c r="E707" s="841"/>
      <c r="F707" s="841"/>
      <c r="G707" s="841"/>
      <c r="H707" s="841"/>
      <c r="I707" s="841"/>
      <c r="J707" s="842"/>
      <c r="K707" s="841"/>
      <c r="L707" s="841"/>
      <c r="M707" s="841"/>
      <c r="N707" s="841"/>
      <c r="O707" s="841"/>
      <c r="P707" s="841"/>
      <c r="Q707" s="841"/>
      <c r="R707" s="841"/>
      <c r="S707" s="841"/>
      <c r="T707" s="841"/>
      <c r="U707" s="841"/>
      <c r="V707" s="841"/>
      <c r="W707" s="841"/>
      <c r="X707" s="841"/>
      <c r="Y707" s="841"/>
      <c r="Z707" s="841"/>
    </row>
    <row r="708" spans="1:26" ht="15.75" customHeight="1" x14ac:dyDescent="0.2">
      <c r="A708" s="840"/>
      <c r="B708" s="841"/>
      <c r="C708" s="841"/>
      <c r="D708" s="841"/>
      <c r="E708" s="841"/>
      <c r="F708" s="841"/>
      <c r="G708" s="841"/>
      <c r="H708" s="841"/>
      <c r="I708" s="841"/>
      <c r="J708" s="842"/>
      <c r="K708" s="841"/>
      <c r="L708" s="841"/>
      <c r="M708" s="841"/>
      <c r="N708" s="841"/>
      <c r="O708" s="841"/>
      <c r="P708" s="841"/>
      <c r="Q708" s="841"/>
      <c r="R708" s="841"/>
      <c r="S708" s="841"/>
      <c r="T708" s="841"/>
      <c r="U708" s="841"/>
      <c r="V708" s="841"/>
      <c r="W708" s="841"/>
      <c r="X708" s="841"/>
      <c r="Y708" s="841"/>
      <c r="Z708" s="841"/>
    </row>
    <row r="709" spans="1:26" ht="15.75" customHeight="1" x14ac:dyDescent="0.2">
      <c r="A709" s="840"/>
      <c r="B709" s="841"/>
      <c r="C709" s="841"/>
      <c r="D709" s="841"/>
      <c r="E709" s="841"/>
      <c r="F709" s="841"/>
      <c r="G709" s="841"/>
      <c r="H709" s="841"/>
      <c r="I709" s="841"/>
      <c r="J709" s="842"/>
      <c r="K709" s="841"/>
      <c r="L709" s="841"/>
      <c r="M709" s="841"/>
      <c r="N709" s="841"/>
      <c r="O709" s="841"/>
      <c r="P709" s="841"/>
      <c r="Q709" s="841"/>
      <c r="R709" s="841"/>
      <c r="S709" s="841"/>
      <c r="T709" s="841"/>
      <c r="U709" s="841"/>
      <c r="V709" s="841"/>
      <c r="W709" s="841"/>
      <c r="X709" s="841"/>
      <c r="Y709" s="841"/>
      <c r="Z709" s="841"/>
    </row>
    <row r="710" spans="1:26" ht="15.75" customHeight="1" x14ac:dyDescent="0.2">
      <c r="A710" s="840"/>
      <c r="B710" s="841"/>
      <c r="C710" s="841"/>
      <c r="D710" s="841"/>
      <c r="E710" s="841"/>
      <c r="F710" s="841"/>
      <c r="G710" s="841"/>
      <c r="H710" s="841"/>
      <c r="I710" s="841"/>
      <c r="J710" s="842"/>
      <c r="K710" s="841"/>
      <c r="L710" s="841"/>
      <c r="M710" s="841"/>
      <c r="N710" s="841"/>
      <c r="O710" s="841"/>
      <c r="P710" s="841"/>
      <c r="Q710" s="841"/>
      <c r="R710" s="841"/>
      <c r="S710" s="841"/>
      <c r="T710" s="841"/>
      <c r="U710" s="841"/>
      <c r="V710" s="841"/>
      <c r="W710" s="841"/>
      <c r="X710" s="841"/>
      <c r="Y710" s="841"/>
      <c r="Z710" s="841"/>
    </row>
    <row r="711" spans="1:26" ht="15.75" customHeight="1" x14ac:dyDescent="0.2">
      <c r="A711" s="840"/>
      <c r="B711" s="841"/>
      <c r="C711" s="841"/>
      <c r="D711" s="841"/>
      <c r="E711" s="841"/>
      <c r="F711" s="841"/>
      <c r="G711" s="841"/>
      <c r="H711" s="841"/>
      <c r="I711" s="841"/>
      <c r="J711" s="842"/>
      <c r="K711" s="841"/>
      <c r="L711" s="841"/>
      <c r="M711" s="841"/>
      <c r="N711" s="841"/>
      <c r="O711" s="841"/>
      <c r="P711" s="841"/>
      <c r="Q711" s="841"/>
      <c r="R711" s="841"/>
      <c r="S711" s="841"/>
      <c r="T711" s="841"/>
      <c r="U711" s="841"/>
      <c r="V711" s="841"/>
      <c r="W711" s="841"/>
      <c r="X711" s="841"/>
      <c r="Y711" s="841"/>
      <c r="Z711" s="841"/>
    </row>
    <row r="712" spans="1:26" ht="15.75" customHeight="1" x14ac:dyDescent="0.2">
      <c r="A712" s="840"/>
      <c r="B712" s="841"/>
      <c r="C712" s="841"/>
      <c r="D712" s="841"/>
      <c r="E712" s="841"/>
      <c r="F712" s="841"/>
      <c r="G712" s="841"/>
      <c r="H712" s="841"/>
      <c r="I712" s="841"/>
      <c r="J712" s="842"/>
      <c r="K712" s="841"/>
      <c r="L712" s="841"/>
      <c r="M712" s="841"/>
      <c r="N712" s="841"/>
      <c r="O712" s="841"/>
      <c r="P712" s="841"/>
      <c r="Q712" s="841"/>
      <c r="R712" s="841"/>
      <c r="S712" s="841"/>
      <c r="T712" s="841"/>
      <c r="U712" s="841"/>
      <c r="V712" s="841"/>
      <c r="W712" s="841"/>
      <c r="X712" s="841"/>
      <c r="Y712" s="841"/>
      <c r="Z712" s="841"/>
    </row>
    <row r="713" spans="1:26" ht="15.75" customHeight="1" x14ac:dyDescent="0.2">
      <c r="A713" s="840"/>
      <c r="B713" s="841"/>
      <c r="C713" s="841"/>
      <c r="D713" s="841"/>
      <c r="E713" s="841"/>
      <c r="F713" s="841"/>
      <c r="G713" s="841"/>
      <c r="H713" s="841"/>
      <c r="I713" s="841"/>
      <c r="J713" s="842"/>
      <c r="K713" s="841"/>
      <c r="L713" s="841"/>
      <c r="M713" s="841"/>
      <c r="N713" s="841"/>
      <c r="O713" s="841"/>
      <c r="P713" s="841"/>
      <c r="Q713" s="841"/>
      <c r="R713" s="841"/>
      <c r="S713" s="841"/>
      <c r="T713" s="841"/>
      <c r="U713" s="841"/>
      <c r="V713" s="841"/>
      <c r="W713" s="841"/>
      <c r="X713" s="841"/>
      <c r="Y713" s="841"/>
      <c r="Z713" s="841"/>
    </row>
    <row r="714" spans="1:26" ht="15.75" customHeight="1" x14ac:dyDescent="0.2">
      <c r="A714" s="840"/>
      <c r="B714" s="841"/>
      <c r="C714" s="841"/>
      <c r="D714" s="841"/>
      <c r="E714" s="841"/>
      <c r="F714" s="841"/>
      <c r="G714" s="841"/>
      <c r="H714" s="841"/>
      <c r="I714" s="841"/>
      <c r="J714" s="842"/>
      <c r="K714" s="841"/>
      <c r="L714" s="841"/>
      <c r="M714" s="841"/>
      <c r="N714" s="841"/>
      <c r="O714" s="841"/>
      <c r="P714" s="841"/>
      <c r="Q714" s="841"/>
      <c r="R714" s="841"/>
      <c r="S714" s="841"/>
      <c r="T714" s="841"/>
      <c r="U714" s="841"/>
      <c r="V714" s="841"/>
      <c r="W714" s="841"/>
      <c r="X714" s="841"/>
      <c r="Y714" s="841"/>
      <c r="Z714" s="841"/>
    </row>
    <row r="715" spans="1:26" ht="15.75" customHeight="1" x14ac:dyDescent="0.2">
      <c r="A715" s="840"/>
      <c r="B715" s="841"/>
      <c r="C715" s="841"/>
      <c r="D715" s="841"/>
      <c r="E715" s="841"/>
      <c r="F715" s="841"/>
      <c r="G715" s="841"/>
      <c r="H715" s="841"/>
      <c r="I715" s="841"/>
      <c r="J715" s="842"/>
      <c r="K715" s="841"/>
      <c r="L715" s="841"/>
      <c r="M715" s="841"/>
      <c r="N715" s="841"/>
      <c r="O715" s="841"/>
      <c r="P715" s="841"/>
      <c r="Q715" s="841"/>
      <c r="R715" s="841"/>
      <c r="S715" s="841"/>
      <c r="T715" s="841"/>
      <c r="U715" s="841"/>
      <c r="V715" s="841"/>
      <c r="W715" s="841"/>
      <c r="X715" s="841"/>
      <c r="Y715" s="841"/>
      <c r="Z715" s="841"/>
    </row>
    <row r="716" spans="1:26" ht="15.75" customHeight="1" x14ac:dyDescent="0.2">
      <c r="A716" s="840"/>
      <c r="B716" s="841"/>
      <c r="C716" s="841"/>
      <c r="D716" s="841"/>
      <c r="E716" s="841"/>
      <c r="F716" s="841"/>
      <c r="G716" s="841"/>
      <c r="H716" s="841"/>
      <c r="I716" s="841"/>
      <c r="J716" s="842"/>
      <c r="K716" s="841"/>
      <c r="L716" s="841"/>
      <c r="M716" s="841"/>
      <c r="N716" s="841"/>
      <c r="O716" s="841"/>
      <c r="P716" s="841"/>
      <c r="Q716" s="841"/>
      <c r="R716" s="841"/>
      <c r="S716" s="841"/>
      <c r="T716" s="841"/>
      <c r="U716" s="841"/>
      <c r="V716" s="841"/>
      <c r="W716" s="841"/>
      <c r="X716" s="841"/>
      <c r="Y716" s="841"/>
      <c r="Z716" s="841"/>
    </row>
    <row r="717" spans="1:26" ht="15.75" customHeight="1" x14ac:dyDescent="0.2">
      <c r="A717" s="840"/>
      <c r="B717" s="841"/>
      <c r="C717" s="841"/>
      <c r="D717" s="841"/>
      <c r="E717" s="841"/>
      <c r="F717" s="841"/>
      <c r="G717" s="841"/>
      <c r="H717" s="841"/>
      <c r="I717" s="841"/>
      <c r="J717" s="842"/>
      <c r="K717" s="841"/>
      <c r="L717" s="841"/>
      <c r="M717" s="841"/>
      <c r="N717" s="841"/>
      <c r="O717" s="841"/>
      <c r="P717" s="841"/>
      <c r="Q717" s="841"/>
      <c r="R717" s="841"/>
      <c r="S717" s="841"/>
      <c r="T717" s="841"/>
      <c r="U717" s="841"/>
      <c r="V717" s="841"/>
      <c r="W717" s="841"/>
      <c r="X717" s="841"/>
      <c r="Y717" s="841"/>
      <c r="Z717" s="841"/>
    </row>
    <row r="718" spans="1:26" ht="15.75" customHeight="1" x14ac:dyDescent="0.2">
      <c r="A718" s="840"/>
      <c r="B718" s="841"/>
      <c r="C718" s="841"/>
      <c r="D718" s="841"/>
      <c r="E718" s="841"/>
      <c r="F718" s="841"/>
      <c r="G718" s="841"/>
      <c r="H718" s="841"/>
      <c r="I718" s="841"/>
      <c r="J718" s="842"/>
      <c r="K718" s="841"/>
      <c r="L718" s="841"/>
      <c r="M718" s="841"/>
      <c r="N718" s="841"/>
      <c r="O718" s="841"/>
      <c r="P718" s="841"/>
      <c r="Q718" s="841"/>
      <c r="R718" s="841"/>
      <c r="S718" s="841"/>
      <c r="T718" s="841"/>
      <c r="U718" s="841"/>
      <c r="V718" s="841"/>
      <c r="W718" s="841"/>
      <c r="X718" s="841"/>
      <c r="Y718" s="841"/>
      <c r="Z718" s="841"/>
    </row>
    <row r="719" spans="1:26" ht="15.75" customHeight="1" x14ac:dyDescent="0.2">
      <c r="A719" s="840"/>
      <c r="B719" s="841"/>
      <c r="C719" s="841"/>
      <c r="D719" s="841"/>
      <c r="E719" s="841"/>
      <c r="F719" s="841"/>
      <c r="G719" s="841"/>
      <c r="H719" s="841"/>
      <c r="I719" s="841"/>
      <c r="J719" s="842"/>
      <c r="K719" s="841"/>
      <c r="L719" s="841"/>
      <c r="M719" s="841"/>
      <c r="N719" s="841"/>
      <c r="O719" s="841"/>
      <c r="P719" s="841"/>
      <c r="Q719" s="841"/>
      <c r="R719" s="841"/>
      <c r="S719" s="841"/>
      <c r="T719" s="841"/>
      <c r="U719" s="841"/>
      <c r="V719" s="841"/>
      <c r="W719" s="841"/>
      <c r="X719" s="841"/>
      <c r="Y719" s="841"/>
      <c r="Z719" s="841"/>
    </row>
    <row r="720" spans="1:26" ht="15.75" customHeight="1" x14ac:dyDescent="0.2">
      <c r="A720" s="840"/>
      <c r="B720" s="841"/>
      <c r="C720" s="841"/>
      <c r="D720" s="841"/>
      <c r="E720" s="841"/>
      <c r="F720" s="841"/>
      <c r="G720" s="841"/>
      <c r="H720" s="841"/>
      <c r="I720" s="841"/>
      <c r="J720" s="842"/>
      <c r="K720" s="841"/>
      <c r="L720" s="841"/>
      <c r="M720" s="841"/>
      <c r="N720" s="841"/>
      <c r="O720" s="841"/>
      <c r="P720" s="841"/>
      <c r="Q720" s="841"/>
      <c r="R720" s="841"/>
      <c r="S720" s="841"/>
      <c r="T720" s="841"/>
      <c r="U720" s="841"/>
      <c r="V720" s="841"/>
      <c r="W720" s="841"/>
      <c r="X720" s="841"/>
      <c r="Y720" s="841"/>
      <c r="Z720" s="841"/>
    </row>
    <row r="721" spans="1:26" ht="15.75" customHeight="1" x14ac:dyDescent="0.2">
      <c r="A721" s="840"/>
      <c r="B721" s="841"/>
      <c r="C721" s="841"/>
      <c r="D721" s="841"/>
      <c r="E721" s="841"/>
      <c r="F721" s="841"/>
      <c r="G721" s="841"/>
      <c r="H721" s="841"/>
      <c r="I721" s="841"/>
      <c r="J721" s="842"/>
      <c r="K721" s="841"/>
      <c r="L721" s="841"/>
      <c r="M721" s="841"/>
      <c r="N721" s="841"/>
      <c r="O721" s="841"/>
      <c r="P721" s="841"/>
      <c r="Q721" s="841"/>
      <c r="R721" s="841"/>
      <c r="S721" s="841"/>
      <c r="T721" s="841"/>
      <c r="U721" s="841"/>
      <c r="V721" s="841"/>
      <c r="W721" s="841"/>
      <c r="X721" s="841"/>
      <c r="Y721" s="841"/>
      <c r="Z721" s="841"/>
    </row>
    <row r="722" spans="1:26" ht="15.75" customHeight="1" x14ac:dyDescent="0.2">
      <c r="A722" s="840"/>
      <c r="B722" s="841"/>
      <c r="C722" s="841"/>
      <c r="D722" s="841"/>
      <c r="E722" s="841"/>
      <c r="F722" s="841"/>
      <c r="G722" s="841"/>
      <c r="H722" s="841"/>
      <c r="I722" s="841"/>
      <c r="J722" s="842"/>
      <c r="K722" s="841"/>
      <c r="L722" s="841"/>
      <c r="M722" s="841"/>
      <c r="N722" s="841"/>
      <c r="O722" s="841"/>
      <c r="P722" s="841"/>
      <c r="Q722" s="841"/>
      <c r="R722" s="841"/>
      <c r="S722" s="841"/>
      <c r="T722" s="841"/>
      <c r="U722" s="841"/>
      <c r="V722" s="841"/>
      <c r="W722" s="841"/>
      <c r="X722" s="841"/>
      <c r="Y722" s="841"/>
      <c r="Z722" s="841"/>
    </row>
    <row r="723" spans="1:26" ht="15.75" customHeight="1" x14ac:dyDescent="0.2">
      <c r="A723" s="840"/>
      <c r="B723" s="841"/>
      <c r="C723" s="841"/>
      <c r="D723" s="841"/>
      <c r="E723" s="841"/>
      <c r="F723" s="841"/>
      <c r="G723" s="841"/>
      <c r="H723" s="841"/>
      <c r="I723" s="841"/>
      <c r="J723" s="842"/>
      <c r="K723" s="841"/>
      <c r="L723" s="841"/>
      <c r="M723" s="841"/>
      <c r="N723" s="841"/>
      <c r="O723" s="841"/>
      <c r="P723" s="841"/>
      <c r="Q723" s="841"/>
      <c r="R723" s="841"/>
      <c r="S723" s="841"/>
      <c r="T723" s="841"/>
      <c r="U723" s="841"/>
      <c r="V723" s="841"/>
      <c r="W723" s="841"/>
      <c r="X723" s="841"/>
      <c r="Y723" s="841"/>
      <c r="Z723" s="841"/>
    </row>
    <row r="724" spans="1:26" ht="15.75" customHeight="1" x14ac:dyDescent="0.2">
      <c r="A724" s="840"/>
      <c r="B724" s="841"/>
      <c r="C724" s="841"/>
      <c r="D724" s="841"/>
      <c r="E724" s="841"/>
      <c r="F724" s="841"/>
      <c r="G724" s="841"/>
      <c r="H724" s="841"/>
      <c r="I724" s="841"/>
      <c r="J724" s="842"/>
      <c r="K724" s="841"/>
      <c r="L724" s="841"/>
      <c r="M724" s="841"/>
      <c r="N724" s="841"/>
      <c r="O724" s="841"/>
      <c r="P724" s="841"/>
      <c r="Q724" s="841"/>
      <c r="R724" s="841"/>
      <c r="S724" s="841"/>
      <c r="T724" s="841"/>
      <c r="U724" s="841"/>
      <c r="V724" s="841"/>
      <c r="W724" s="841"/>
      <c r="X724" s="841"/>
      <c r="Y724" s="841"/>
      <c r="Z724" s="841"/>
    </row>
    <row r="725" spans="1:26" ht="15.75" customHeight="1" x14ac:dyDescent="0.2">
      <c r="A725" s="840"/>
      <c r="B725" s="841"/>
      <c r="C725" s="841"/>
      <c r="D725" s="841"/>
      <c r="E725" s="841"/>
      <c r="F725" s="841"/>
      <c r="G725" s="841"/>
      <c r="H725" s="841"/>
      <c r="I725" s="841"/>
      <c r="J725" s="842"/>
      <c r="K725" s="841"/>
      <c r="L725" s="841"/>
      <c r="M725" s="841"/>
      <c r="N725" s="841"/>
      <c r="O725" s="841"/>
      <c r="P725" s="841"/>
      <c r="Q725" s="841"/>
      <c r="R725" s="841"/>
      <c r="S725" s="841"/>
      <c r="T725" s="841"/>
      <c r="U725" s="841"/>
      <c r="V725" s="841"/>
      <c r="W725" s="841"/>
      <c r="X725" s="841"/>
      <c r="Y725" s="841"/>
      <c r="Z725" s="841"/>
    </row>
    <row r="726" spans="1:26" ht="15.75" customHeight="1" x14ac:dyDescent="0.2">
      <c r="A726" s="840"/>
      <c r="B726" s="841"/>
      <c r="C726" s="841"/>
      <c r="D726" s="841"/>
      <c r="E726" s="841"/>
      <c r="F726" s="841"/>
      <c r="G726" s="841"/>
      <c r="H726" s="841"/>
      <c r="I726" s="841"/>
      <c r="J726" s="842"/>
      <c r="K726" s="841"/>
      <c r="L726" s="841"/>
      <c r="M726" s="841"/>
      <c r="N726" s="841"/>
      <c r="O726" s="841"/>
      <c r="P726" s="841"/>
      <c r="Q726" s="841"/>
      <c r="R726" s="841"/>
      <c r="S726" s="841"/>
      <c r="T726" s="841"/>
      <c r="U726" s="841"/>
      <c r="V726" s="841"/>
      <c r="W726" s="841"/>
      <c r="X726" s="841"/>
      <c r="Y726" s="841"/>
      <c r="Z726" s="841"/>
    </row>
    <row r="727" spans="1:26" ht="15.75" customHeight="1" x14ac:dyDescent="0.2">
      <c r="A727" s="840"/>
      <c r="B727" s="841"/>
      <c r="C727" s="841"/>
      <c r="D727" s="841"/>
      <c r="E727" s="841"/>
      <c r="F727" s="841"/>
      <c r="G727" s="841"/>
      <c r="H727" s="841"/>
      <c r="I727" s="841"/>
      <c r="J727" s="842"/>
      <c r="K727" s="841"/>
      <c r="L727" s="841"/>
      <c r="M727" s="841"/>
      <c r="N727" s="841"/>
      <c r="O727" s="841"/>
      <c r="P727" s="841"/>
      <c r="Q727" s="841"/>
      <c r="R727" s="841"/>
      <c r="S727" s="841"/>
      <c r="T727" s="841"/>
      <c r="U727" s="841"/>
      <c r="V727" s="841"/>
      <c r="W727" s="841"/>
      <c r="X727" s="841"/>
      <c r="Y727" s="841"/>
      <c r="Z727" s="841"/>
    </row>
    <row r="728" spans="1:26" ht="15.75" customHeight="1" x14ac:dyDescent="0.2">
      <c r="A728" s="840"/>
      <c r="B728" s="841"/>
      <c r="C728" s="841"/>
      <c r="D728" s="841"/>
      <c r="E728" s="841"/>
      <c r="F728" s="841"/>
      <c r="G728" s="841"/>
      <c r="H728" s="841"/>
      <c r="I728" s="841"/>
      <c r="J728" s="842"/>
      <c r="K728" s="841"/>
      <c r="L728" s="841"/>
      <c r="M728" s="841"/>
      <c r="N728" s="841"/>
      <c r="O728" s="841"/>
      <c r="P728" s="841"/>
      <c r="Q728" s="841"/>
      <c r="R728" s="841"/>
      <c r="S728" s="841"/>
      <c r="T728" s="841"/>
      <c r="U728" s="841"/>
      <c r="V728" s="841"/>
      <c r="W728" s="841"/>
      <c r="X728" s="841"/>
      <c r="Y728" s="841"/>
      <c r="Z728" s="841"/>
    </row>
    <row r="729" spans="1:26" ht="15.75" customHeight="1" x14ac:dyDescent="0.2">
      <c r="A729" s="840"/>
      <c r="B729" s="841"/>
      <c r="C729" s="841"/>
      <c r="D729" s="841"/>
      <c r="E729" s="841"/>
      <c r="F729" s="841"/>
      <c r="G729" s="841"/>
      <c r="H729" s="841"/>
      <c r="I729" s="841"/>
      <c r="J729" s="842"/>
      <c r="K729" s="841"/>
      <c r="L729" s="841"/>
      <c r="M729" s="841"/>
      <c r="N729" s="841"/>
      <c r="O729" s="841"/>
      <c r="P729" s="841"/>
      <c r="Q729" s="841"/>
      <c r="R729" s="841"/>
      <c r="S729" s="841"/>
      <c r="T729" s="841"/>
      <c r="U729" s="841"/>
      <c r="V729" s="841"/>
      <c r="W729" s="841"/>
      <c r="X729" s="841"/>
      <c r="Y729" s="841"/>
      <c r="Z729" s="841"/>
    </row>
    <row r="730" spans="1:26" ht="15.75" customHeight="1" x14ac:dyDescent="0.2">
      <c r="A730" s="840"/>
      <c r="B730" s="841"/>
      <c r="C730" s="841"/>
      <c r="D730" s="841"/>
      <c r="E730" s="841"/>
      <c r="F730" s="841"/>
      <c r="G730" s="841"/>
      <c r="H730" s="841"/>
      <c r="I730" s="841"/>
      <c r="J730" s="842"/>
      <c r="K730" s="841"/>
      <c r="L730" s="841"/>
      <c r="M730" s="841"/>
      <c r="N730" s="841"/>
      <c r="O730" s="841"/>
      <c r="P730" s="841"/>
      <c r="Q730" s="841"/>
      <c r="R730" s="841"/>
      <c r="S730" s="841"/>
      <c r="T730" s="841"/>
      <c r="U730" s="841"/>
      <c r="V730" s="841"/>
      <c r="W730" s="841"/>
      <c r="X730" s="841"/>
      <c r="Y730" s="841"/>
      <c r="Z730" s="841"/>
    </row>
    <row r="731" spans="1:26" ht="15.75" customHeight="1" x14ac:dyDescent="0.2">
      <c r="A731" s="840"/>
      <c r="B731" s="841"/>
      <c r="C731" s="841"/>
      <c r="D731" s="841"/>
      <c r="E731" s="841"/>
      <c r="F731" s="841"/>
      <c r="G731" s="841"/>
      <c r="H731" s="841"/>
      <c r="I731" s="841"/>
      <c r="J731" s="842"/>
      <c r="K731" s="841"/>
      <c r="L731" s="841"/>
      <c r="M731" s="841"/>
      <c r="N731" s="841"/>
      <c r="O731" s="841"/>
      <c r="P731" s="841"/>
      <c r="Q731" s="841"/>
      <c r="R731" s="841"/>
      <c r="S731" s="841"/>
      <c r="T731" s="841"/>
      <c r="U731" s="841"/>
      <c r="V731" s="841"/>
      <c r="W731" s="841"/>
      <c r="X731" s="841"/>
      <c r="Y731" s="841"/>
      <c r="Z731" s="841"/>
    </row>
    <row r="732" spans="1:26" ht="15.75" customHeight="1" x14ac:dyDescent="0.2">
      <c r="A732" s="840"/>
      <c r="B732" s="841"/>
      <c r="C732" s="841"/>
      <c r="D732" s="841"/>
      <c r="E732" s="841"/>
      <c r="F732" s="841"/>
      <c r="G732" s="841"/>
      <c r="H732" s="841"/>
      <c r="I732" s="841"/>
      <c r="J732" s="842"/>
      <c r="K732" s="841"/>
      <c r="L732" s="841"/>
      <c r="M732" s="841"/>
      <c r="N732" s="841"/>
      <c r="O732" s="841"/>
      <c r="P732" s="841"/>
      <c r="Q732" s="841"/>
      <c r="R732" s="841"/>
      <c r="S732" s="841"/>
      <c r="T732" s="841"/>
      <c r="U732" s="841"/>
      <c r="V732" s="841"/>
      <c r="W732" s="841"/>
      <c r="X732" s="841"/>
      <c r="Y732" s="841"/>
      <c r="Z732" s="841"/>
    </row>
    <row r="733" spans="1:26" ht="15.75" customHeight="1" x14ac:dyDescent="0.2">
      <c r="A733" s="840"/>
      <c r="B733" s="841"/>
      <c r="C733" s="841"/>
      <c r="D733" s="841"/>
      <c r="E733" s="841"/>
      <c r="F733" s="841"/>
      <c r="G733" s="841"/>
      <c r="H733" s="841"/>
      <c r="I733" s="841"/>
      <c r="J733" s="842"/>
      <c r="K733" s="841"/>
      <c r="L733" s="841"/>
      <c r="M733" s="841"/>
      <c r="N733" s="841"/>
      <c r="O733" s="841"/>
      <c r="P733" s="841"/>
      <c r="Q733" s="841"/>
      <c r="R733" s="841"/>
      <c r="S733" s="841"/>
      <c r="T733" s="841"/>
      <c r="U733" s="841"/>
      <c r="V733" s="841"/>
      <c r="W733" s="841"/>
      <c r="X733" s="841"/>
      <c r="Y733" s="841"/>
      <c r="Z733" s="841"/>
    </row>
    <row r="734" spans="1:26" ht="15.75" customHeight="1" x14ac:dyDescent="0.2">
      <c r="A734" s="840"/>
      <c r="B734" s="841"/>
      <c r="C734" s="841"/>
      <c r="D734" s="841"/>
      <c r="E734" s="841"/>
      <c r="F734" s="841"/>
      <c r="G734" s="841"/>
      <c r="H734" s="841"/>
      <c r="I734" s="841"/>
      <c r="J734" s="842"/>
      <c r="K734" s="841"/>
      <c r="L734" s="841"/>
      <c r="M734" s="841"/>
      <c r="N734" s="841"/>
      <c r="O734" s="841"/>
      <c r="P734" s="841"/>
      <c r="Q734" s="841"/>
      <c r="R734" s="841"/>
      <c r="S734" s="841"/>
      <c r="T734" s="841"/>
      <c r="U734" s="841"/>
      <c r="V734" s="841"/>
      <c r="W734" s="841"/>
      <c r="X734" s="841"/>
      <c r="Y734" s="841"/>
      <c r="Z734" s="841"/>
    </row>
    <row r="735" spans="1:26" ht="15.75" customHeight="1" x14ac:dyDescent="0.2">
      <c r="A735" s="840"/>
      <c r="B735" s="841"/>
      <c r="C735" s="841"/>
      <c r="D735" s="841"/>
      <c r="E735" s="841"/>
      <c r="F735" s="841"/>
      <c r="G735" s="841"/>
      <c r="H735" s="841"/>
      <c r="I735" s="841"/>
      <c r="J735" s="842"/>
      <c r="K735" s="841"/>
      <c r="L735" s="841"/>
      <c r="M735" s="841"/>
      <c r="N735" s="841"/>
      <c r="O735" s="841"/>
      <c r="P735" s="841"/>
      <c r="Q735" s="841"/>
      <c r="R735" s="841"/>
      <c r="S735" s="841"/>
      <c r="T735" s="841"/>
      <c r="U735" s="841"/>
      <c r="V735" s="841"/>
      <c r="W735" s="841"/>
      <c r="X735" s="841"/>
      <c r="Y735" s="841"/>
      <c r="Z735" s="841"/>
    </row>
    <row r="736" spans="1:26" ht="15.75" customHeight="1" x14ac:dyDescent="0.2">
      <c r="A736" s="840"/>
      <c r="B736" s="841"/>
      <c r="C736" s="841"/>
      <c r="D736" s="841"/>
      <c r="E736" s="841"/>
      <c r="F736" s="841"/>
      <c r="G736" s="841"/>
      <c r="H736" s="841"/>
      <c r="I736" s="841"/>
      <c r="J736" s="842"/>
      <c r="K736" s="841"/>
      <c r="L736" s="841"/>
      <c r="M736" s="841"/>
      <c r="N736" s="841"/>
      <c r="O736" s="841"/>
      <c r="P736" s="841"/>
      <c r="Q736" s="841"/>
      <c r="R736" s="841"/>
      <c r="S736" s="841"/>
      <c r="T736" s="841"/>
      <c r="U736" s="841"/>
      <c r="V736" s="841"/>
      <c r="W736" s="841"/>
      <c r="X736" s="841"/>
      <c r="Y736" s="841"/>
      <c r="Z736" s="841"/>
    </row>
    <row r="737" spans="1:26" ht="15.75" customHeight="1" x14ac:dyDescent="0.2">
      <c r="A737" s="840"/>
      <c r="B737" s="841"/>
      <c r="C737" s="841"/>
      <c r="D737" s="841"/>
      <c r="E737" s="841"/>
      <c r="F737" s="841"/>
      <c r="G737" s="841"/>
      <c r="H737" s="841"/>
      <c r="I737" s="841"/>
      <c r="J737" s="842"/>
      <c r="K737" s="841"/>
      <c r="L737" s="841"/>
      <c r="M737" s="841"/>
      <c r="N737" s="841"/>
      <c r="O737" s="841"/>
      <c r="P737" s="841"/>
      <c r="Q737" s="841"/>
      <c r="R737" s="841"/>
      <c r="S737" s="841"/>
      <c r="T737" s="841"/>
      <c r="U737" s="841"/>
      <c r="V737" s="841"/>
      <c r="W737" s="841"/>
      <c r="X737" s="841"/>
      <c r="Y737" s="841"/>
      <c r="Z737" s="841"/>
    </row>
    <row r="738" spans="1:26" ht="15.75" customHeight="1" x14ac:dyDescent="0.2">
      <c r="A738" s="840"/>
      <c r="B738" s="841"/>
      <c r="C738" s="841"/>
      <c r="D738" s="841"/>
      <c r="E738" s="841"/>
      <c r="F738" s="841"/>
      <c r="G738" s="841"/>
      <c r="H738" s="841"/>
      <c r="I738" s="841"/>
      <c r="J738" s="842"/>
      <c r="K738" s="841"/>
      <c r="L738" s="841"/>
      <c r="M738" s="841"/>
      <c r="N738" s="841"/>
      <c r="O738" s="841"/>
      <c r="P738" s="841"/>
      <c r="Q738" s="841"/>
      <c r="R738" s="841"/>
      <c r="S738" s="841"/>
      <c r="T738" s="841"/>
      <c r="U738" s="841"/>
      <c r="V738" s="841"/>
      <c r="W738" s="841"/>
      <c r="X738" s="841"/>
      <c r="Y738" s="841"/>
      <c r="Z738" s="841"/>
    </row>
    <row r="739" spans="1:26" ht="15.75" customHeight="1" x14ac:dyDescent="0.2">
      <c r="A739" s="840"/>
      <c r="B739" s="841"/>
      <c r="C739" s="841"/>
      <c r="D739" s="841"/>
      <c r="E739" s="841"/>
      <c r="F739" s="841"/>
      <c r="G739" s="841"/>
      <c r="H739" s="841"/>
      <c r="I739" s="841"/>
      <c r="J739" s="842"/>
      <c r="K739" s="841"/>
      <c r="L739" s="841"/>
      <c r="M739" s="841"/>
      <c r="N739" s="841"/>
      <c r="O739" s="841"/>
      <c r="P739" s="841"/>
      <c r="Q739" s="841"/>
      <c r="R739" s="841"/>
      <c r="S739" s="841"/>
      <c r="T739" s="841"/>
      <c r="U739" s="841"/>
      <c r="V739" s="841"/>
      <c r="W739" s="841"/>
      <c r="X739" s="841"/>
      <c r="Y739" s="841"/>
      <c r="Z739" s="841"/>
    </row>
    <row r="740" spans="1:26" ht="15.75" customHeight="1" x14ac:dyDescent="0.2">
      <c r="A740" s="840"/>
      <c r="B740" s="841"/>
      <c r="C740" s="841"/>
      <c r="D740" s="841"/>
      <c r="E740" s="841"/>
      <c r="F740" s="841"/>
      <c r="G740" s="841"/>
      <c r="H740" s="841"/>
      <c r="I740" s="841"/>
      <c r="J740" s="842"/>
      <c r="K740" s="841"/>
      <c r="L740" s="841"/>
      <c r="M740" s="841"/>
      <c r="N740" s="841"/>
      <c r="O740" s="841"/>
      <c r="P740" s="841"/>
      <c r="Q740" s="841"/>
      <c r="R740" s="841"/>
      <c r="S740" s="841"/>
      <c r="T740" s="841"/>
      <c r="U740" s="841"/>
      <c r="V740" s="841"/>
      <c r="W740" s="841"/>
      <c r="X740" s="841"/>
      <c r="Y740" s="841"/>
      <c r="Z740" s="841"/>
    </row>
    <row r="741" spans="1:26" ht="15.75" customHeight="1" x14ac:dyDescent="0.2">
      <c r="A741" s="840"/>
      <c r="B741" s="841"/>
      <c r="C741" s="841"/>
      <c r="D741" s="841"/>
      <c r="E741" s="841"/>
      <c r="F741" s="841"/>
      <c r="G741" s="841"/>
      <c r="H741" s="841"/>
      <c r="I741" s="841"/>
      <c r="J741" s="842"/>
      <c r="K741" s="841"/>
      <c r="L741" s="841"/>
      <c r="M741" s="841"/>
      <c r="N741" s="841"/>
      <c r="O741" s="841"/>
      <c r="P741" s="841"/>
      <c r="Q741" s="841"/>
      <c r="R741" s="841"/>
      <c r="S741" s="841"/>
      <c r="T741" s="841"/>
      <c r="U741" s="841"/>
      <c r="V741" s="841"/>
      <c r="W741" s="841"/>
      <c r="X741" s="841"/>
      <c r="Y741" s="841"/>
      <c r="Z741" s="841"/>
    </row>
    <row r="742" spans="1:26" ht="15.75" customHeight="1" x14ac:dyDescent="0.2">
      <c r="A742" s="840"/>
      <c r="B742" s="841"/>
      <c r="C742" s="841"/>
      <c r="D742" s="841"/>
      <c r="E742" s="841"/>
      <c r="F742" s="841"/>
      <c r="G742" s="841"/>
      <c r="H742" s="841"/>
      <c r="I742" s="841"/>
      <c r="J742" s="842"/>
      <c r="K742" s="841"/>
      <c r="L742" s="841"/>
      <c r="M742" s="841"/>
      <c r="N742" s="841"/>
      <c r="O742" s="841"/>
      <c r="P742" s="841"/>
      <c r="Q742" s="841"/>
      <c r="R742" s="841"/>
      <c r="S742" s="841"/>
      <c r="T742" s="841"/>
      <c r="U742" s="841"/>
      <c r="V742" s="841"/>
      <c r="W742" s="841"/>
      <c r="X742" s="841"/>
      <c r="Y742" s="841"/>
      <c r="Z742" s="841"/>
    </row>
    <row r="743" spans="1:26" ht="15.75" customHeight="1" x14ac:dyDescent="0.2">
      <c r="A743" s="840"/>
      <c r="B743" s="841"/>
      <c r="C743" s="841"/>
      <c r="D743" s="841"/>
      <c r="E743" s="841"/>
      <c r="F743" s="841"/>
      <c r="G743" s="841"/>
      <c r="H743" s="841"/>
      <c r="I743" s="841"/>
      <c r="J743" s="842"/>
      <c r="K743" s="841"/>
      <c r="L743" s="841"/>
      <c r="M743" s="841"/>
      <c r="N743" s="841"/>
      <c r="O743" s="841"/>
      <c r="P743" s="841"/>
      <c r="Q743" s="841"/>
      <c r="R743" s="841"/>
      <c r="S743" s="841"/>
      <c r="T743" s="841"/>
      <c r="U743" s="841"/>
      <c r="V743" s="841"/>
      <c r="W743" s="841"/>
      <c r="X743" s="841"/>
      <c r="Y743" s="841"/>
      <c r="Z743" s="841"/>
    </row>
    <row r="744" spans="1:26" ht="15.75" customHeight="1" x14ac:dyDescent="0.2">
      <c r="A744" s="840"/>
      <c r="B744" s="841"/>
      <c r="C744" s="841"/>
      <c r="D744" s="841"/>
      <c r="E744" s="841"/>
      <c r="F744" s="841"/>
      <c r="G744" s="841"/>
      <c r="H744" s="841"/>
      <c r="I744" s="841"/>
      <c r="J744" s="842"/>
      <c r="K744" s="841"/>
      <c r="L744" s="841"/>
      <c r="M744" s="841"/>
      <c r="N744" s="841"/>
      <c r="O744" s="841"/>
      <c r="P744" s="841"/>
      <c r="Q744" s="841"/>
      <c r="R744" s="841"/>
      <c r="S744" s="841"/>
      <c r="T744" s="841"/>
      <c r="U744" s="841"/>
      <c r="V744" s="841"/>
      <c r="W744" s="841"/>
      <c r="X744" s="841"/>
      <c r="Y744" s="841"/>
      <c r="Z744" s="841"/>
    </row>
    <row r="745" spans="1:26" ht="15.75" customHeight="1" x14ac:dyDescent="0.2">
      <c r="A745" s="840"/>
      <c r="B745" s="841"/>
      <c r="C745" s="841"/>
      <c r="D745" s="841"/>
      <c r="E745" s="841"/>
      <c r="F745" s="841"/>
      <c r="G745" s="841"/>
      <c r="H745" s="841"/>
      <c r="I745" s="841"/>
      <c r="J745" s="842"/>
      <c r="K745" s="841"/>
      <c r="L745" s="841"/>
      <c r="M745" s="841"/>
      <c r="N745" s="841"/>
      <c r="O745" s="841"/>
      <c r="P745" s="841"/>
      <c r="Q745" s="841"/>
      <c r="R745" s="841"/>
      <c r="S745" s="841"/>
      <c r="T745" s="841"/>
      <c r="U745" s="841"/>
      <c r="V745" s="841"/>
      <c r="W745" s="841"/>
      <c r="X745" s="841"/>
      <c r="Y745" s="841"/>
      <c r="Z745" s="841"/>
    </row>
    <row r="746" spans="1:26" ht="15.75" customHeight="1" x14ac:dyDescent="0.2">
      <c r="A746" s="840"/>
      <c r="B746" s="841"/>
      <c r="C746" s="841"/>
      <c r="D746" s="841"/>
      <c r="E746" s="841"/>
      <c r="F746" s="841"/>
      <c r="G746" s="841"/>
      <c r="H746" s="841"/>
      <c r="I746" s="841"/>
      <c r="J746" s="842"/>
      <c r="K746" s="841"/>
      <c r="L746" s="841"/>
      <c r="M746" s="841"/>
      <c r="N746" s="841"/>
      <c r="O746" s="841"/>
      <c r="P746" s="841"/>
      <c r="Q746" s="841"/>
      <c r="R746" s="841"/>
      <c r="S746" s="841"/>
      <c r="T746" s="841"/>
      <c r="U746" s="841"/>
      <c r="V746" s="841"/>
      <c r="W746" s="841"/>
      <c r="X746" s="841"/>
      <c r="Y746" s="841"/>
      <c r="Z746" s="841"/>
    </row>
    <row r="747" spans="1:26" ht="15.75" customHeight="1" x14ac:dyDescent="0.2">
      <c r="A747" s="840"/>
      <c r="B747" s="841"/>
      <c r="C747" s="841"/>
      <c r="D747" s="841"/>
      <c r="E747" s="841"/>
      <c r="F747" s="841"/>
      <c r="G747" s="841"/>
      <c r="H747" s="841"/>
      <c r="I747" s="841"/>
      <c r="J747" s="842"/>
      <c r="K747" s="841"/>
      <c r="L747" s="841"/>
      <c r="M747" s="841"/>
      <c r="N747" s="841"/>
      <c r="O747" s="841"/>
      <c r="P747" s="841"/>
      <c r="Q747" s="841"/>
      <c r="R747" s="841"/>
      <c r="S747" s="841"/>
      <c r="T747" s="841"/>
      <c r="U747" s="841"/>
      <c r="V747" s="841"/>
      <c r="W747" s="841"/>
      <c r="X747" s="841"/>
      <c r="Y747" s="841"/>
      <c r="Z747" s="841"/>
    </row>
    <row r="748" spans="1:26" ht="15.75" customHeight="1" x14ac:dyDescent="0.2">
      <c r="A748" s="840"/>
      <c r="B748" s="841"/>
      <c r="C748" s="841"/>
      <c r="D748" s="841"/>
      <c r="E748" s="841"/>
      <c r="F748" s="841"/>
      <c r="G748" s="841"/>
      <c r="H748" s="841"/>
      <c r="I748" s="841"/>
      <c r="J748" s="842"/>
      <c r="K748" s="841"/>
      <c r="L748" s="841"/>
      <c r="M748" s="841"/>
      <c r="N748" s="841"/>
      <c r="O748" s="841"/>
      <c r="P748" s="841"/>
      <c r="Q748" s="841"/>
      <c r="R748" s="841"/>
      <c r="S748" s="841"/>
      <c r="T748" s="841"/>
      <c r="U748" s="841"/>
      <c r="V748" s="841"/>
      <c r="W748" s="841"/>
      <c r="X748" s="841"/>
      <c r="Y748" s="841"/>
      <c r="Z748" s="841"/>
    </row>
    <row r="749" spans="1:26" ht="15.75" customHeight="1" x14ac:dyDescent="0.2">
      <c r="A749" s="840"/>
      <c r="B749" s="841"/>
      <c r="C749" s="841"/>
      <c r="D749" s="841"/>
      <c r="E749" s="841"/>
      <c r="F749" s="841"/>
      <c r="G749" s="841"/>
      <c r="H749" s="841"/>
      <c r="I749" s="841"/>
      <c r="J749" s="842"/>
      <c r="K749" s="841"/>
      <c r="L749" s="841"/>
      <c r="M749" s="841"/>
      <c r="N749" s="841"/>
      <c r="O749" s="841"/>
      <c r="P749" s="841"/>
      <c r="Q749" s="841"/>
      <c r="R749" s="841"/>
      <c r="S749" s="841"/>
      <c r="T749" s="841"/>
      <c r="U749" s="841"/>
      <c r="V749" s="841"/>
      <c r="W749" s="841"/>
      <c r="X749" s="841"/>
      <c r="Y749" s="841"/>
      <c r="Z749" s="841"/>
    </row>
    <row r="750" spans="1:26" ht="15.75" customHeight="1" x14ac:dyDescent="0.2">
      <c r="A750" s="840"/>
      <c r="B750" s="841"/>
      <c r="C750" s="841"/>
      <c r="D750" s="841"/>
      <c r="E750" s="841"/>
      <c r="F750" s="841"/>
      <c r="G750" s="841"/>
      <c r="H750" s="841"/>
      <c r="I750" s="841"/>
      <c r="J750" s="842"/>
      <c r="K750" s="841"/>
      <c r="L750" s="841"/>
      <c r="M750" s="841"/>
      <c r="N750" s="841"/>
      <c r="O750" s="841"/>
      <c r="P750" s="841"/>
      <c r="Q750" s="841"/>
      <c r="R750" s="841"/>
      <c r="S750" s="841"/>
      <c r="T750" s="841"/>
      <c r="U750" s="841"/>
      <c r="V750" s="841"/>
      <c r="W750" s="841"/>
      <c r="X750" s="841"/>
      <c r="Y750" s="841"/>
      <c r="Z750" s="841"/>
    </row>
    <row r="751" spans="1:26" ht="15.75" customHeight="1" x14ac:dyDescent="0.2">
      <c r="A751" s="840"/>
      <c r="B751" s="841"/>
      <c r="C751" s="841"/>
      <c r="D751" s="841"/>
      <c r="E751" s="841"/>
      <c r="F751" s="841"/>
      <c r="G751" s="841"/>
      <c r="H751" s="841"/>
      <c r="I751" s="841"/>
      <c r="J751" s="842"/>
      <c r="K751" s="841"/>
      <c r="L751" s="841"/>
      <c r="M751" s="841"/>
      <c r="N751" s="841"/>
      <c r="O751" s="841"/>
      <c r="P751" s="841"/>
      <c r="Q751" s="841"/>
      <c r="R751" s="841"/>
      <c r="S751" s="841"/>
      <c r="T751" s="841"/>
      <c r="U751" s="841"/>
      <c r="V751" s="841"/>
      <c r="W751" s="841"/>
      <c r="X751" s="841"/>
      <c r="Y751" s="841"/>
      <c r="Z751" s="841"/>
    </row>
    <row r="752" spans="1:26" ht="15.75" customHeight="1" x14ac:dyDescent="0.2">
      <c r="A752" s="840"/>
      <c r="B752" s="841"/>
      <c r="C752" s="841"/>
      <c r="D752" s="841"/>
      <c r="E752" s="841"/>
      <c r="F752" s="841"/>
      <c r="G752" s="841"/>
      <c r="H752" s="841"/>
      <c r="I752" s="841"/>
      <c r="J752" s="842"/>
      <c r="K752" s="841"/>
      <c r="L752" s="841"/>
      <c r="M752" s="841"/>
      <c r="N752" s="841"/>
      <c r="O752" s="841"/>
      <c r="P752" s="841"/>
      <c r="Q752" s="841"/>
      <c r="R752" s="841"/>
      <c r="S752" s="841"/>
      <c r="T752" s="841"/>
      <c r="U752" s="841"/>
      <c r="V752" s="841"/>
      <c r="W752" s="841"/>
      <c r="X752" s="841"/>
      <c r="Y752" s="841"/>
      <c r="Z752" s="841"/>
    </row>
    <row r="753" spans="1:26" ht="15.75" customHeight="1" x14ac:dyDescent="0.2">
      <c r="A753" s="840"/>
      <c r="B753" s="841"/>
      <c r="C753" s="841"/>
      <c r="D753" s="841"/>
      <c r="E753" s="841"/>
      <c r="F753" s="841"/>
      <c r="G753" s="841"/>
      <c r="H753" s="841"/>
      <c r="I753" s="841"/>
      <c r="J753" s="842"/>
      <c r="K753" s="841"/>
      <c r="L753" s="841"/>
      <c r="M753" s="841"/>
      <c r="N753" s="841"/>
      <c r="O753" s="841"/>
      <c r="P753" s="841"/>
      <c r="Q753" s="841"/>
      <c r="R753" s="841"/>
      <c r="S753" s="841"/>
      <c r="T753" s="841"/>
      <c r="U753" s="841"/>
      <c r="V753" s="841"/>
      <c r="W753" s="841"/>
      <c r="X753" s="841"/>
      <c r="Y753" s="841"/>
      <c r="Z753" s="841"/>
    </row>
    <row r="754" spans="1:26" ht="15.75" customHeight="1" x14ac:dyDescent="0.2">
      <c r="A754" s="840"/>
      <c r="B754" s="841"/>
      <c r="C754" s="841"/>
      <c r="D754" s="841"/>
      <c r="E754" s="841"/>
      <c r="F754" s="841"/>
      <c r="G754" s="841"/>
      <c r="H754" s="841"/>
      <c r="I754" s="841"/>
      <c r="J754" s="842"/>
      <c r="K754" s="841"/>
      <c r="L754" s="841"/>
      <c r="M754" s="841"/>
      <c r="N754" s="841"/>
      <c r="O754" s="841"/>
      <c r="P754" s="841"/>
      <c r="Q754" s="841"/>
      <c r="R754" s="841"/>
      <c r="S754" s="841"/>
      <c r="T754" s="841"/>
      <c r="U754" s="841"/>
      <c r="V754" s="841"/>
      <c r="W754" s="841"/>
      <c r="X754" s="841"/>
      <c r="Y754" s="841"/>
      <c r="Z754" s="841"/>
    </row>
    <row r="755" spans="1:26" ht="15.75" customHeight="1" x14ac:dyDescent="0.2">
      <c r="A755" s="840"/>
      <c r="B755" s="841"/>
      <c r="C755" s="841"/>
      <c r="D755" s="841"/>
      <c r="E755" s="841"/>
      <c r="F755" s="841"/>
      <c r="G755" s="841"/>
      <c r="H755" s="841"/>
      <c r="I755" s="841"/>
      <c r="J755" s="842"/>
      <c r="K755" s="841"/>
      <c r="L755" s="841"/>
      <c r="M755" s="841"/>
      <c r="N755" s="841"/>
      <c r="O755" s="841"/>
      <c r="P755" s="841"/>
      <c r="Q755" s="841"/>
      <c r="R755" s="841"/>
      <c r="S755" s="841"/>
      <c r="T755" s="841"/>
      <c r="U755" s="841"/>
      <c r="V755" s="841"/>
      <c r="W755" s="841"/>
      <c r="X755" s="841"/>
      <c r="Y755" s="841"/>
      <c r="Z755" s="841"/>
    </row>
    <row r="756" spans="1:26" ht="15.75" customHeight="1" x14ac:dyDescent="0.2">
      <c r="A756" s="840"/>
      <c r="B756" s="841"/>
      <c r="C756" s="841"/>
      <c r="D756" s="841"/>
      <c r="E756" s="841"/>
      <c r="F756" s="841"/>
      <c r="G756" s="841"/>
      <c r="H756" s="841"/>
      <c r="I756" s="841"/>
      <c r="J756" s="842"/>
      <c r="K756" s="841"/>
      <c r="L756" s="841"/>
      <c r="M756" s="841"/>
      <c r="N756" s="841"/>
      <c r="O756" s="841"/>
      <c r="P756" s="841"/>
      <c r="Q756" s="841"/>
      <c r="R756" s="841"/>
      <c r="S756" s="841"/>
      <c r="T756" s="841"/>
      <c r="U756" s="841"/>
      <c r="V756" s="841"/>
      <c r="W756" s="841"/>
      <c r="X756" s="841"/>
      <c r="Y756" s="841"/>
      <c r="Z756" s="841"/>
    </row>
    <row r="757" spans="1:26" ht="15.75" customHeight="1" x14ac:dyDescent="0.2">
      <c r="A757" s="840"/>
      <c r="B757" s="841"/>
      <c r="C757" s="841"/>
      <c r="D757" s="841"/>
      <c r="E757" s="841"/>
      <c r="F757" s="841"/>
      <c r="G757" s="841"/>
      <c r="H757" s="841"/>
      <c r="I757" s="841"/>
      <c r="J757" s="842"/>
      <c r="K757" s="841"/>
      <c r="L757" s="841"/>
      <c r="M757" s="841"/>
      <c r="N757" s="841"/>
      <c r="O757" s="841"/>
      <c r="P757" s="841"/>
      <c r="Q757" s="841"/>
      <c r="R757" s="841"/>
      <c r="S757" s="841"/>
      <c r="T757" s="841"/>
      <c r="U757" s="841"/>
      <c r="V757" s="841"/>
      <c r="W757" s="841"/>
      <c r="X757" s="841"/>
      <c r="Y757" s="841"/>
      <c r="Z757" s="841"/>
    </row>
    <row r="758" spans="1:26" ht="15.75" customHeight="1" x14ac:dyDescent="0.2">
      <c r="A758" s="840"/>
      <c r="B758" s="841"/>
      <c r="C758" s="841"/>
      <c r="D758" s="841"/>
      <c r="E758" s="841"/>
      <c r="F758" s="841"/>
      <c r="G758" s="841"/>
      <c r="H758" s="841"/>
      <c r="I758" s="841"/>
      <c r="J758" s="842"/>
      <c r="K758" s="841"/>
      <c r="L758" s="841"/>
      <c r="M758" s="841"/>
      <c r="N758" s="841"/>
      <c r="O758" s="841"/>
      <c r="P758" s="841"/>
      <c r="Q758" s="841"/>
      <c r="R758" s="841"/>
      <c r="S758" s="841"/>
      <c r="T758" s="841"/>
      <c r="U758" s="841"/>
      <c r="V758" s="841"/>
      <c r="W758" s="841"/>
      <c r="X758" s="841"/>
      <c r="Y758" s="841"/>
      <c r="Z758" s="841"/>
    </row>
    <row r="759" spans="1:26" ht="15.75" customHeight="1" x14ac:dyDescent="0.2">
      <c r="A759" s="840"/>
      <c r="B759" s="841"/>
      <c r="C759" s="841"/>
      <c r="D759" s="841"/>
      <c r="E759" s="841"/>
      <c r="F759" s="841"/>
      <c r="G759" s="841"/>
      <c r="H759" s="841"/>
      <c r="I759" s="841"/>
      <c r="J759" s="842"/>
      <c r="K759" s="841"/>
      <c r="L759" s="841"/>
      <c r="M759" s="841"/>
      <c r="N759" s="841"/>
      <c r="O759" s="841"/>
      <c r="P759" s="841"/>
      <c r="Q759" s="841"/>
      <c r="R759" s="841"/>
      <c r="S759" s="841"/>
      <c r="T759" s="841"/>
      <c r="U759" s="841"/>
      <c r="V759" s="841"/>
      <c r="W759" s="841"/>
      <c r="X759" s="841"/>
      <c r="Y759" s="841"/>
      <c r="Z759" s="841"/>
    </row>
    <row r="760" spans="1:26" ht="15.75" customHeight="1" x14ac:dyDescent="0.2">
      <c r="A760" s="840"/>
      <c r="B760" s="841"/>
      <c r="C760" s="841"/>
      <c r="D760" s="841"/>
      <c r="E760" s="841"/>
      <c r="F760" s="841"/>
      <c r="G760" s="841"/>
      <c r="H760" s="841"/>
      <c r="I760" s="841"/>
      <c r="J760" s="842"/>
      <c r="K760" s="841"/>
      <c r="L760" s="841"/>
      <c r="M760" s="841"/>
      <c r="N760" s="841"/>
      <c r="O760" s="841"/>
      <c r="P760" s="841"/>
      <c r="Q760" s="841"/>
      <c r="R760" s="841"/>
      <c r="S760" s="841"/>
      <c r="T760" s="841"/>
      <c r="U760" s="841"/>
      <c r="V760" s="841"/>
      <c r="W760" s="841"/>
      <c r="X760" s="841"/>
      <c r="Y760" s="841"/>
      <c r="Z760" s="841"/>
    </row>
    <row r="761" spans="1:26" ht="15.75" customHeight="1" x14ac:dyDescent="0.2">
      <c r="A761" s="840"/>
      <c r="B761" s="841"/>
      <c r="C761" s="841"/>
      <c r="D761" s="841"/>
      <c r="E761" s="841"/>
      <c r="F761" s="841"/>
      <c r="G761" s="841"/>
      <c r="H761" s="841"/>
      <c r="I761" s="841"/>
      <c r="J761" s="842"/>
      <c r="K761" s="841"/>
      <c r="L761" s="841"/>
      <c r="M761" s="841"/>
      <c r="N761" s="841"/>
      <c r="O761" s="841"/>
      <c r="P761" s="841"/>
      <c r="Q761" s="841"/>
      <c r="R761" s="841"/>
      <c r="S761" s="841"/>
      <c r="T761" s="841"/>
      <c r="U761" s="841"/>
      <c r="V761" s="841"/>
      <c r="W761" s="841"/>
      <c r="X761" s="841"/>
      <c r="Y761" s="841"/>
      <c r="Z761" s="841"/>
    </row>
    <row r="762" spans="1:26" ht="15.75" customHeight="1" x14ac:dyDescent="0.2">
      <c r="A762" s="840"/>
      <c r="B762" s="841"/>
      <c r="C762" s="841"/>
      <c r="D762" s="841"/>
      <c r="E762" s="841"/>
      <c r="F762" s="841"/>
      <c r="G762" s="841"/>
      <c r="H762" s="841"/>
      <c r="I762" s="841"/>
      <c r="J762" s="842"/>
      <c r="K762" s="841"/>
      <c r="L762" s="841"/>
      <c r="M762" s="841"/>
      <c r="N762" s="841"/>
      <c r="O762" s="841"/>
      <c r="P762" s="841"/>
      <c r="Q762" s="841"/>
      <c r="R762" s="841"/>
      <c r="S762" s="841"/>
      <c r="T762" s="841"/>
      <c r="U762" s="841"/>
      <c r="V762" s="841"/>
      <c r="W762" s="841"/>
      <c r="X762" s="841"/>
      <c r="Y762" s="841"/>
      <c r="Z762" s="841"/>
    </row>
    <row r="763" spans="1:26" ht="15.75" customHeight="1" x14ac:dyDescent="0.2">
      <c r="A763" s="840"/>
      <c r="B763" s="841"/>
      <c r="C763" s="841"/>
      <c r="D763" s="841"/>
      <c r="E763" s="841"/>
      <c r="F763" s="841"/>
      <c r="G763" s="841"/>
      <c r="H763" s="841"/>
      <c r="I763" s="841"/>
      <c r="J763" s="842"/>
      <c r="K763" s="841"/>
      <c r="L763" s="841"/>
      <c r="M763" s="841"/>
      <c r="N763" s="841"/>
      <c r="O763" s="841"/>
      <c r="P763" s="841"/>
      <c r="Q763" s="841"/>
      <c r="R763" s="841"/>
      <c r="S763" s="841"/>
      <c r="T763" s="841"/>
      <c r="U763" s="841"/>
      <c r="V763" s="841"/>
      <c r="W763" s="841"/>
      <c r="X763" s="841"/>
      <c r="Y763" s="841"/>
      <c r="Z763" s="841"/>
    </row>
    <row r="764" spans="1:26" ht="15.75" customHeight="1" x14ac:dyDescent="0.2">
      <c r="A764" s="840"/>
      <c r="B764" s="841"/>
      <c r="C764" s="841"/>
      <c r="D764" s="841"/>
      <c r="E764" s="841"/>
      <c r="F764" s="841"/>
      <c r="G764" s="841"/>
      <c r="H764" s="841"/>
      <c r="I764" s="841"/>
      <c r="J764" s="842"/>
      <c r="K764" s="841"/>
      <c r="L764" s="841"/>
      <c r="M764" s="841"/>
      <c r="N764" s="841"/>
      <c r="O764" s="841"/>
      <c r="P764" s="841"/>
      <c r="Q764" s="841"/>
      <c r="R764" s="841"/>
      <c r="S764" s="841"/>
      <c r="T764" s="841"/>
      <c r="U764" s="841"/>
      <c r="V764" s="841"/>
      <c r="W764" s="841"/>
      <c r="X764" s="841"/>
      <c r="Y764" s="841"/>
      <c r="Z764" s="841"/>
    </row>
    <row r="765" spans="1:26" ht="15.75" customHeight="1" x14ac:dyDescent="0.2">
      <c r="A765" s="840"/>
      <c r="B765" s="841"/>
      <c r="C765" s="841"/>
      <c r="D765" s="841"/>
      <c r="E765" s="841"/>
      <c r="F765" s="841"/>
      <c r="G765" s="841"/>
      <c r="H765" s="841"/>
      <c r="I765" s="841"/>
      <c r="J765" s="842"/>
      <c r="K765" s="841"/>
      <c r="L765" s="841"/>
      <c r="M765" s="841"/>
      <c r="N765" s="841"/>
      <c r="O765" s="841"/>
      <c r="P765" s="841"/>
      <c r="Q765" s="841"/>
      <c r="R765" s="841"/>
      <c r="S765" s="841"/>
      <c r="T765" s="841"/>
      <c r="U765" s="841"/>
      <c r="V765" s="841"/>
      <c r="W765" s="841"/>
      <c r="X765" s="841"/>
      <c r="Y765" s="841"/>
      <c r="Z765" s="841"/>
    </row>
    <row r="766" spans="1:26" ht="15.75" customHeight="1" x14ac:dyDescent="0.2">
      <c r="A766" s="840"/>
      <c r="B766" s="841"/>
      <c r="C766" s="841"/>
      <c r="D766" s="841"/>
      <c r="E766" s="841"/>
      <c r="F766" s="841"/>
      <c r="G766" s="841"/>
      <c r="H766" s="841"/>
      <c r="I766" s="841"/>
      <c r="J766" s="842"/>
      <c r="K766" s="841"/>
      <c r="L766" s="841"/>
      <c r="M766" s="841"/>
      <c r="N766" s="841"/>
      <c r="O766" s="841"/>
      <c r="P766" s="841"/>
      <c r="Q766" s="841"/>
      <c r="R766" s="841"/>
      <c r="S766" s="841"/>
      <c r="T766" s="841"/>
      <c r="U766" s="841"/>
      <c r="V766" s="841"/>
      <c r="W766" s="841"/>
      <c r="X766" s="841"/>
      <c r="Y766" s="841"/>
      <c r="Z766" s="841"/>
    </row>
    <row r="767" spans="1:26" ht="15.75" customHeight="1" x14ac:dyDescent="0.2">
      <c r="A767" s="840"/>
      <c r="B767" s="841"/>
      <c r="C767" s="841"/>
      <c r="D767" s="841"/>
      <c r="E767" s="841"/>
      <c r="F767" s="841"/>
      <c r="G767" s="841"/>
      <c r="H767" s="841"/>
      <c r="I767" s="841"/>
      <c r="J767" s="842"/>
      <c r="K767" s="841"/>
      <c r="L767" s="841"/>
      <c r="M767" s="841"/>
      <c r="N767" s="841"/>
      <c r="O767" s="841"/>
      <c r="P767" s="841"/>
      <c r="Q767" s="841"/>
      <c r="R767" s="841"/>
      <c r="S767" s="841"/>
      <c r="T767" s="841"/>
      <c r="U767" s="841"/>
      <c r="V767" s="841"/>
      <c r="W767" s="841"/>
      <c r="X767" s="841"/>
      <c r="Y767" s="841"/>
      <c r="Z767" s="841"/>
    </row>
    <row r="768" spans="1:26" ht="15.75" customHeight="1" x14ac:dyDescent="0.2">
      <c r="A768" s="840"/>
      <c r="B768" s="841"/>
      <c r="C768" s="841"/>
      <c r="D768" s="841"/>
      <c r="E768" s="841"/>
      <c r="F768" s="841"/>
      <c r="G768" s="841"/>
      <c r="H768" s="841"/>
      <c r="I768" s="841"/>
      <c r="J768" s="842"/>
      <c r="K768" s="841"/>
      <c r="L768" s="841"/>
      <c r="M768" s="841"/>
      <c r="N768" s="841"/>
      <c r="O768" s="841"/>
      <c r="P768" s="841"/>
      <c r="Q768" s="841"/>
      <c r="R768" s="841"/>
      <c r="S768" s="841"/>
      <c r="T768" s="841"/>
      <c r="U768" s="841"/>
      <c r="V768" s="841"/>
      <c r="W768" s="841"/>
      <c r="X768" s="841"/>
      <c r="Y768" s="841"/>
      <c r="Z768" s="841"/>
    </row>
    <row r="769" spans="1:26" ht="15.75" customHeight="1" x14ac:dyDescent="0.2">
      <c r="A769" s="840"/>
      <c r="B769" s="841"/>
      <c r="C769" s="841"/>
      <c r="D769" s="841"/>
      <c r="E769" s="841"/>
      <c r="F769" s="841"/>
      <c r="G769" s="841"/>
      <c r="H769" s="841"/>
      <c r="I769" s="841"/>
      <c r="J769" s="842"/>
      <c r="K769" s="841"/>
      <c r="L769" s="841"/>
      <c r="M769" s="841"/>
      <c r="N769" s="841"/>
      <c r="O769" s="841"/>
      <c r="P769" s="841"/>
      <c r="Q769" s="841"/>
      <c r="R769" s="841"/>
      <c r="S769" s="841"/>
      <c r="T769" s="841"/>
      <c r="U769" s="841"/>
      <c r="V769" s="841"/>
      <c r="W769" s="841"/>
      <c r="X769" s="841"/>
      <c r="Y769" s="841"/>
      <c r="Z769" s="841"/>
    </row>
    <row r="770" spans="1:26" ht="15.75" customHeight="1" x14ac:dyDescent="0.2">
      <c r="A770" s="840"/>
      <c r="B770" s="841"/>
      <c r="C770" s="841"/>
      <c r="D770" s="841"/>
      <c r="E770" s="841"/>
      <c r="F770" s="841"/>
      <c r="G770" s="841"/>
      <c r="H770" s="841"/>
      <c r="I770" s="841"/>
      <c r="J770" s="842"/>
      <c r="K770" s="841"/>
      <c r="L770" s="841"/>
      <c r="M770" s="841"/>
      <c r="N770" s="841"/>
      <c r="O770" s="841"/>
      <c r="P770" s="841"/>
      <c r="Q770" s="841"/>
      <c r="R770" s="841"/>
      <c r="S770" s="841"/>
      <c r="T770" s="841"/>
      <c r="U770" s="841"/>
      <c r="V770" s="841"/>
      <c r="W770" s="841"/>
      <c r="X770" s="841"/>
      <c r="Y770" s="841"/>
      <c r="Z770" s="841"/>
    </row>
    <row r="771" spans="1:26" ht="15.75" customHeight="1" x14ac:dyDescent="0.2">
      <c r="A771" s="840"/>
      <c r="B771" s="841"/>
      <c r="C771" s="841"/>
      <c r="D771" s="841"/>
      <c r="E771" s="841"/>
      <c r="F771" s="841"/>
      <c r="G771" s="841"/>
      <c r="H771" s="841"/>
      <c r="I771" s="841"/>
      <c r="J771" s="842"/>
      <c r="K771" s="841"/>
      <c r="L771" s="841"/>
      <c r="M771" s="841"/>
      <c r="N771" s="841"/>
      <c r="O771" s="841"/>
      <c r="P771" s="841"/>
      <c r="Q771" s="841"/>
      <c r="R771" s="841"/>
      <c r="S771" s="841"/>
      <c r="T771" s="841"/>
      <c r="U771" s="841"/>
      <c r="V771" s="841"/>
      <c r="W771" s="841"/>
      <c r="X771" s="841"/>
      <c r="Y771" s="841"/>
      <c r="Z771" s="841"/>
    </row>
    <row r="772" spans="1:26" ht="15.75" customHeight="1" x14ac:dyDescent="0.2">
      <c r="A772" s="840"/>
      <c r="B772" s="841"/>
      <c r="C772" s="841"/>
      <c r="D772" s="841"/>
      <c r="E772" s="841"/>
      <c r="F772" s="841"/>
      <c r="G772" s="841"/>
      <c r="H772" s="841"/>
      <c r="I772" s="841"/>
      <c r="J772" s="842"/>
      <c r="K772" s="841"/>
      <c r="L772" s="841"/>
      <c r="M772" s="841"/>
      <c r="N772" s="841"/>
      <c r="O772" s="841"/>
      <c r="P772" s="841"/>
      <c r="Q772" s="841"/>
      <c r="R772" s="841"/>
      <c r="S772" s="841"/>
      <c r="T772" s="841"/>
      <c r="U772" s="841"/>
      <c r="V772" s="841"/>
      <c r="W772" s="841"/>
      <c r="X772" s="841"/>
      <c r="Y772" s="841"/>
      <c r="Z772" s="841"/>
    </row>
    <row r="773" spans="1:26" ht="15.75" customHeight="1" x14ac:dyDescent="0.2">
      <c r="A773" s="840"/>
      <c r="B773" s="841"/>
      <c r="C773" s="841"/>
      <c r="D773" s="841"/>
      <c r="E773" s="841"/>
      <c r="F773" s="841"/>
      <c r="G773" s="841"/>
      <c r="H773" s="841"/>
      <c r="I773" s="841"/>
      <c r="J773" s="842"/>
      <c r="K773" s="841"/>
      <c r="L773" s="841"/>
      <c r="M773" s="841"/>
      <c r="N773" s="841"/>
      <c r="O773" s="841"/>
      <c r="P773" s="841"/>
      <c r="Q773" s="841"/>
      <c r="R773" s="841"/>
      <c r="S773" s="841"/>
      <c r="T773" s="841"/>
      <c r="U773" s="841"/>
      <c r="V773" s="841"/>
      <c r="W773" s="841"/>
      <c r="X773" s="841"/>
      <c r="Y773" s="841"/>
      <c r="Z773" s="841"/>
    </row>
    <row r="774" spans="1:26" ht="15.75" customHeight="1" x14ac:dyDescent="0.2">
      <c r="A774" s="840"/>
      <c r="B774" s="841"/>
      <c r="C774" s="841"/>
      <c r="D774" s="841"/>
      <c r="E774" s="841"/>
      <c r="F774" s="841"/>
      <c r="G774" s="841"/>
      <c r="H774" s="841"/>
      <c r="I774" s="841"/>
      <c r="J774" s="842"/>
      <c r="K774" s="841"/>
      <c r="L774" s="841"/>
      <c r="M774" s="841"/>
      <c r="N774" s="841"/>
      <c r="O774" s="841"/>
      <c r="P774" s="841"/>
      <c r="Q774" s="841"/>
      <c r="R774" s="841"/>
      <c r="S774" s="841"/>
      <c r="T774" s="841"/>
      <c r="U774" s="841"/>
      <c r="V774" s="841"/>
      <c r="W774" s="841"/>
      <c r="X774" s="841"/>
      <c r="Y774" s="841"/>
      <c r="Z774" s="841"/>
    </row>
    <row r="775" spans="1:26" ht="15.75" customHeight="1" x14ac:dyDescent="0.2">
      <c r="A775" s="840"/>
      <c r="B775" s="841"/>
      <c r="C775" s="841"/>
      <c r="D775" s="841"/>
      <c r="E775" s="841"/>
      <c r="F775" s="841"/>
      <c r="G775" s="841"/>
      <c r="H775" s="841"/>
      <c r="I775" s="841"/>
      <c r="J775" s="842"/>
      <c r="K775" s="841"/>
      <c r="L775" s="841"/>
      <c r="M775" s="841"/>
      <c r="N775" s="841"/>
      <c r="O775" s="841"/>
      <c r="P775" s="841"/>
      <c r="Q775" s="841"/>
      <c r="R775" s="841"/>
      <c r="S775" s="841"/>
      <c r="T775" s="841"/>
      <c r="U775" s="841"/>
      <c r="V775" s="841"/>
      <c r="W775" s="841"/>
      <c r="X775" s="841"/>
      <c r="Y775" s="841"/>
      <c r="Z775" s="841"/>
    </row>
    <row r="776" spans="1:26" ht="15.75" customHeight="1" x14ac:dyDescent="0.2">
      <c r="A776" s="840"/>
      <c r="B776" s="841"/>
      <c r="C776" s="841"/>
      <c r="D776" s="841"/>
      <c r="E776" s="841"/>
      <c r="F776" s="841"/>
      <c r="G776" s="841"/>
      <c r="H776" s="841"/>
      <c r="I776" s="841"/>
      <c r="J776" s="842"/>
      <c r="K776" s="841"/>
      <c r="L776" s="841"/>
      <c r="M776" s="841"/>
      <c r="N776" s="841"/>
      <c r="O776" s="841"/>
      <c r="P776" s="841"/>
      <c r="Q776" s="841"/>
      <c r="R776" s="841"/>
      <c r="S776" s="841"/>
      <c r="T776" s="841"/>
      <c r="U776" s="841"/>
      <c r="V776" s="841"/>
      <c r="W776" s="841"/>
      <c r="X776" s="841"/>
      <c r="Y776" s="841"/>
      <c r="Z776" s="841"/>
    </row>
    <row r="777" spans="1:26" ht="15.75" customHeight="1" x14ac:dyDescent="0.2">
      <c r="A777" s="840"/>
      <c r="B777" s="841"/>
      <c r="C777" s="841"/>
      <c r="D777" s="841"/>
      <c r="E777" s="841"/>
      <c r="F777" s="841"/>
      <c r="G777" s="841"/>
      <c r="H777" s="841"/>
      <c r="I777" s="841"/>
      <c r="J777" s="842"/>
      <c r="K777" s="841"/>
      <c r="L777" s="841"/>
      <c r="M777" s="841"/>
      <c r="N777" s="841"/>
      <c r="O777" s="841"/>
      <c r="P777" s="841"/>
      <c r="Q777" s="841"/>
      <c r="R777" s="841"/>
      <c r="S777" s="841"/>
      <c r="T777" s="841"/>
      <c r="U777" s="841"/>
      <c r="V777" s="841"/>
      <c r="W777" s="841"/>
      <c r="X777" s="841"/>
      <c r="Y777" s="841"/>
      <c r="Z777" s="841"/>
    </row>
    <row r="778" spans="1:26" ht="15.75" customHeight="1" x14ac:dyDescent="0.2">
      <c r="A778" s="840"/>
      <c r="B778" s="841"/>
      <c r="C778" s="841"/>
      <c r="D778" s="841"/>
      <c r="E778" s="841"/>
      <c r="F778" s="841"/>
      <c r="G778" s="841"/>
      <c r="H778" s="841"/>
      <c r="I778" s="841"/>
      <c r="J778" s="842"/>
      <c r="K778" s="841"/>
      <c r="L778" s="841"/>
      <c r="M778" s="841"/>
      <c r="N778" s="841"/>
      <c r="O778" s="841"/>
      <c r="P778" s="841"/>
      <c r="Q778" s="841"/>
      <c r="R778" s="841"/>
      <c r="S778" s="841"/>
      <c r="T778" s="841"/>
      <c r="U778" s="841"/>
      <c r="V778" s="841"/>
      <c r="W778" s="841"/>
      <c r="X778" s="841"/>
      <c r="Y778" s="841"/>
      <c r="Z778" s="841"/>
    </row>
    <row r="779" spans="1:26" ht="15.75" customHeight="1" x14ac:dyDescent="0.2">
      <c r="A779" s="840"/>
      <c r="B779" s="841"/>
      <c r="C779" s="841"/>
      <c r="D779" s="841"/>
      <c r="E779" s="841"/>
      <c r="F779" s="841"/>
      <c r="G779" s="841"/>
      <c r="H779" s="841"/>
      <c r="I779" s="841"/>
      <c r="J779" s="842"/>
      <c r="K779" s="841"/>
      <c r="L779" s="841"/>
      <c r="M779" s="841"/>
      <c r="N779" s="841"/>
      <c r="O779" s="841"/>
      <c r="P779" s="841"/>
      <c r="Q779" s="841"/>
      <c r="R779" s="841"/>
      <c r="S779" s="841"/>
      <c r="T779" s="841"/>
      <c r="U779" s="841"/>
      <c r="V779" s="841"/>
      <c r="W779" s="841"/>
      <c r="X779" s="841"/>
      <c r="Y779" s="841"/>
      <c r="Z779" s="841"/>
    </row>
    <row r="780" spans="1:26" ht="15.75" customHeight="1" x14ac:dyDescent="0.2">
      <c r="A780" s="840"/>
      <c r="B780" s="841"/>
      <c r="C780" s="841"/>
      <c r="D780" s="841"/>
      <c r="E780" s="841"/>
      <c r="F780" s="841"/>
      <c r="G780" s="841"/>
      <c r="H780" s="841"/>
      <c r="I780" s="841"/>
      <c r="J780" s="842"/>
      <c r="K780" s="841"/>
      <c r="L780" s="841"/>
      <c r="M780" s="841"/>
      <c r="N780" s="841"/>
      <c r="O780" s="841"/>
      <c r="P780" s="841"/>
      <c r="Q780" s="841"/>
      <c r="R780" s="841"/>
      <c r="S780" s="841"/>
      <c r="T780" s="841"/>
      <c r="U780" s="841"/>
      <c r="V780" s="841"/>
      <c r="W780" s="841"/>
      <c r="X780" s="841"/>
      <c r="Y780" s="841"/>
      <c r="Z780" s="841"/>
    </row>
    <row r="781" spans="1:26" ht="15.75" customHeight="1" x14ac:dyDescent="0.2">
      <c r="A781" s="840"/>
      <c r="B781" s="841"/>
      <c r="C781" s="841"/>
      <c r="D781" s="841"/>
      <c r="E781" s="841"/>
      <c r="F781" s="841"/>
      <c r="G781" s="841"/>
      <c r="H781" s="841"/>
      <c r="I781" s="841"/>
      <c r="J781" s="842"/>
      <c r="K781" s="841"/>
      <c r="L781" s="841"/>
      <c r="M781" s="841"/>
      <c r="N781" s="841"/>
      <c r="O781" s="841"/>
      <c r="P781" s="841"/>
      <c r="Q781" s="841"/>
      <c r="R781" s="841"/>
      <c r="S781" s="841"/>
      <c r="T781" s="841"/>
      <c r="U781" s="841"/>
      <c r="V781" s="841"/>
      <c r="W781" s="841"/>
      <c r="X781" s="841"/>
      <c r="Y781" s="841"/>
      <c r="Z781" s="841"/>
    </row>
    <row r="782" spans="1:26" ht="15.75" customHeight="1" x14ac:dyDescent="0.2">
      <c r="A782" s="840"/>
      <c r="B782" s="841"/>
      <c r="C782" s="841"/>
      <c r="D782" s="841"/>
      <c r="E782" s="841"/>
      <c r="F782" s="841"/>
      <c r="G782" s="841"/>
      <c r="H782" s="841"/>
      <c r="I782" s="841"/>
      <c r="J782" s="842"/>
      <c r="K782" s="841"/>
      <c r="L782" s="841"/>
      <c r="M782" s="841"/>
      <c r="N782" s="841"/>
      <c r="O782" s="841"/>
      <c r="P782" s="841"/>
      <c r="Q782" s="841"/>
      <c r="R782" s="841"/>
      <c r="S782" s="841"/>
      <c r="T782" s="841"/>
      <c r="U782" s="841"/>
      <c r="V782" s="841"/>
      <c r="W782" s="841"/>
      <c r="X782" s="841"/>
      <c r="Y782" s="841"/>
      <c r="Z782" s="841"/>
    </row>
    <row r="783" spans="1:26" ht="15.75" customHeight="1" x14ac:dyDescent="0.2">
      <c r="A783" s="840"/>
      <c r="B783" s="841"/>
      <c r="C783" s="841"/>
      <c r="D783" s="841"/>
      <c r="E783" s="841"/>
      <c r="F783" s="841"/>
      <c r="G783" s="841"/>
      <c r="H783" s="841"/>
      <c r="I783" s="841"/>
      <c r="J783" s="842"/>
      <c r="K783" s="841"/>
      <c r="L783" s="841"/>
      <c r="M783" s="841"/>
      <c r="N783" s="841"/>
      <c r="O783" s="841"/>
      <c r="P783" s="841"/>
      <c r="Q783" s="841"/>
      <c r="R783" s="841"/>
      <c r="S783" s="841"/>
      <c r="T783" s="841"/>
      <c r="U783" s="841"/>
      <c r="V783" s="841"/>
      <c r="W783" s="841"/>
      <c r="X783" s="841"/>
      <c r="Y783" s="841"/>
      <c r="Z783" s="841"/>
    </row>
    <row r="784" spans="1:26" ht="15.75" customHeight="1" x14ac:dyDescent="0.2">
      <c r="A784" s="840"/>
      <c r="B784" s="841"/>
      <c r="C784" s="841"/>
      <c r="D784" s="841"/>
      <c r="E784" s="841"/>
      <c r="F784" s="841"/>
      <c r="G784" s="841"/>
      <c r="H784" s="841"/>
      <c r="I784" s="841"/>
      <c r="J784" s="842"/>
      <c r="K784" s="841"/>
      <c r="L784" s="841"/>
      <c r="M784" s="841"/>
      <c r="N784" s="841"/>
      <c r="O784" s="841"/>
      <c r="P784" s="841"/>
      <c r="Q784" s="841"/>
      <c r="R784" s="841"/>
      <c r="S784" s="841"/>
      <c r="T784" s="841"/>
      <c r="U784" s="841"/>
      <c r="V784" s="841"/>
      <c r="W784" s="841"/>
      <c r="X784" s="841"/>
      <c r="Y784" s="841"/>
      <c r="Z784" s="841"/>
    </row>
    <row r="785" spans="1:26" ht="15.75" customHeight="1" x14ac:dyDescent="0.2">
      <c r="A785" s="840"/>
      <c r="B785" s="841"/>
      <c r="C785" s="841"/>
      <c r="D785" s="841"/>
      <c r="E785" s="841"/>
      <c r="F785" s="841"/>
      <c r="G785" s="841"/>
      <c r="H785" s="841"/>
      <c r="I785" s="841"/>
      <c r="J785" s="842"/>
      <c r="K785" s="841"/>
      <c r="L785" s="841"/>
      <c r="M785" s="841"/>
      <c r="N785" s="841"/>
      <c r="O785" s="841"/>
      <c r="P785" s="841"/>
      <c r="Q785" s="841"/>
      <c r="R785" s="841"/>
      <c r="S785" s="841"/>
      <c r="T785" s="841"/>
      <c r="U785" s="841"/>
      <c r="V785" s="841"/>
      <c r="W785" s="841"/>
      <c r="X785" s="841"/>
      <c r="Y785" s="841"/>
      <c r="Z785" s="841"/>
    </row>
    <row r="786" spans="1:26" ht="15.75" customHeight="1" x14ac:dyDescent="0.2">
      <c r="A786" s="840"/>
      <c r="B786" s="841"/>
      <c r="C786" s="841"/>
      <c r="D786" s="841"/>
      <c r="E786" s="841"/>
      <c r="F786" s="841"/>
      <c r="G786" s="841"/>
      <c r="H786" s="841"/>
      <c r="I786" s="841"/>
      <c r="J786" s="842"/>
      <c r="K786" s="841"/>
      <c r="L786" s="841"/>
      <c r="M786" s="841"/>
      <c r="N786" s="841"/>
      <c r="O786" s="841"/>
      <c r="P786" s="841"/>
      <c r="Q786" s="841"/>
      <c r="R786" s="841"/>
      <c r="S786" s="841"/>
      <c r="T786" s="841"/>
      <c r="U786" s="841"/>
      <c r="V786" s="841"/>
      <c r="W786" s="841"/>
      <c r="X786" s="841"/>
      <c r="Y786" s="841"/>
      <c r="Z786" s="841"/>
    </row>
    <row r="787" spans="1:26" ht="15.75" customHeight="1" x14ac:dyDescent="0.2">
      <c r="A787" s="840"/>
      <c r="B787" s="841"/>
      <c r="C787" s="841"/>
      <c r="D787" s="841"/>
      <c r="E787" s="841"/>
      <c r="F787" s="841"/>
      <c r="G787" s="841"/>
      <c r="H787" s="841"/>
      <c r="I787" s="841"/>
      <c r="J787" s="842"/>
      <c r="K787" s="841"/>
      <c r="L787" s="841"/>
      <c r="M787" s="841"/>
      <c r="N787" s="841"/>
      <c r="O787" s="841"/>
      <c r="P787" s="841"/>
      <c r="Q787" s="841"/>
      <c r="R787" s="841"/>
      <c r="S787" s="841"/>
      <c r="T787" s="841"/>
      <c r="U787" s="841"/>
      <c r="V787" s="841"/>
      <c r="W787" s="841"/>
      <c r="X787" s="841"/>
      <c r="Y787" s="841"/>
      <c r="Z787" s="841"/>
    </row>
    <row r="788" spans="1:26" ht="15.75" customHeight="1" x14ac:dyDescent="0.2">
      <c r="A788" s="840"/>
      <c r="B788" s="841"/>
      <c r="C788" s="841"/>
      <c r="D788" s="841"/>
      <c r="E788" s="841"/>
      <c r="F788" s="841"/>
      <c r="G788" s="841"/>
      <c r="H788" s="841"/>
      <c r="I788" s="841"/>
      <c r="J788" s="842"/>
      <c r="K788" s="841"/>
      <c r="L788" s="841"/>
      <c r="M788" s="841"/>
      <c r="N788" s="841"/>
      <c r="O788" s="841"/>
      <c r="P788" s="841"/>
      <c r="Q788" s="841"/>
      <c r="R788" s="841"/>
      <c r="S788" s="841"/>
      <c r="T788" s="841"/>
      <c r="U788" s="841"/>
      <c r="V788" s="841"/>
      <c r="W788" s="841"/>
      <c r="X788" s="841"/>
      <c r="Y788" s="841"/>
      <c r="Z788" s="841"/>
    </row>
    <row r="789" spans="1:26" ht="15.75" customHeight="1" x14ac:dyDescent="0.2">
      <c r="A789" s="840"/>
      <c r="B789" s="841"/>
      <c r="C789" s="841"/>
      <c r="D789" s="841"/>
      <c r="E789" s="841"/>
      <c r="F789" s="841"/>
      <c r="G789" s="841"/>
      <c r="H789" s="841"/>
      <c r="I789" s="841"/>
      <c r="J789" s="842"/>
      <c r="K789" s="841"/>
      <c r="L789" s="841"/>
      <c r="M789" s="841"/>
      <c r="N789" s="841"/>
      <c r="O789" s="841"/>
      <c r="P789" s="841"/>
      <c r="Q789" s="841"/>
      <c r="R789" s="841"/>
      <c r="S789" s="841"/>
      <c r="T789" s="841"/>
      <c r="U789" s="841"/>
      <c r="V789" s="841"/>
      <c r="W789" s="841"/>
      <c r="X789" s="841"/>
      <c r="Y789" s="841"/>
      <c r="Z789" s="841"/>
    </row>
    <row r="790" spans="1:26" ht="15.75" customHeight="1" x14ac:dyDescent="0.2">
      <c r="A790" s="840"/>
      <c r="B790" s="841"/>
      <c r="C790" s="841"/>
      <c r="D790" s="841"/>
      <c r="E790" s="841"/>
      <c r="F790" s="841"/>
      <c r="G790" s="841"/>
      <c r="H790" s="841"/>
      <c r="I790" s="841"/>
      <c r="J790" s="842"/>
      <c r="K790" s="841"/>
      <c r="L790" s="841"/>
      <c r="M790" s="841"/>
      <c r="N790" s="841"/>
      <c r="O790" s="841"/>
      <c r="P790" s="841"/>
      <c r="Q790" s="841"/>
      <c r="R790" s="841"/>
      <c r="S790" s="841"/>
      <c r="T790" s="841"/>
      <c r="U790" s="841"/>
      <c r="V790" s="841"/>
      <c r="W790" s="841"/>
      <c r="X790" s="841"/>
      <c r="Y790" s="841"/>
      <c r="Z790" s="841"/>
    </row>
    <row r="791" spans="1:26" ht="15.75" customHeight="1" x14ac:dyDescent="0.2">
      <c r="A791" s="840"/>
      <c r="B791" s="841"/>
      <c r="C791" s="841"/>
      <c r="D791" s="841"/>
      <c r="E791" s="841"/>
      <c r="F791" s="841"/>
      <c r="G791" s="841"/>
      <c r="H791" s="841"/>
      <c r="I791" s="841"/>
      <c r="J791" s="842"/>
      <c r="K791" s="841"/>
      <c r="L791" s="841"/>
      <c r="M791" s="841"/>
      <c r="N791" s="841"/>
      <c r="O791" s="841"/>
      <c r="P791" s="841"/>
      <c r="Q791" s="841"/>
      <c r="R791" s="841"/>
      <c r="S791" s="841"/>
      <c r="T791" s="841"/>
      <c r="U791" s="841"/>
      <c r="V791" s="841"/>
      <c r="W791" s="841"/>
      <c r="X791" s="841"/>
      <c r="Y791" s="841"/>
      <c r="Z791" s="841"/>
    </row>
    <row r="792" spans="1:26" ht="15.75" customHeight="1" x14ac:dyDescent="0.2">
      <c r="A792" s="840"/>
      <c r="B792" s="841"/>
      <c r="C792" s="841"/>
      <c r="D792" s="841"/>
      <c r="E792" s="841"/>
      <c r="F792" s="841"/>
      <c r="G792" s="841"/>
      <c r="H792" s="841"/>
      <c r="I792" s="841"/>
      <c r="J792" s="842"/>
      <c r="K792" s="841"/>
      <c r="L792" s="841"/>
      <c r="M792" s="841"/>
      <c r="N792" s="841"/>
      <c r="O792" s="841"/>
      <c r="P792" s="841"/>
      <c r="Q792" s="841"/>
      <c r="R792" s="841"/>
      <c r="S792" s="841"/>
      <c r="T792" s="841"/>
      <c r="U792" s="841"/>
      <c r="V792" s="841"/>
      <c r="W792" s="841"/>
      <c r="X792" s="841"/>
      <c r="Y792" s="841"/>
      <c r="Z792" s="841"/>
    </row>
    <row r="793" spans="1:26" ht="15.75" customHeight="1" x14ac:dyDescent="0.2">
      <c r="A793" s="840"/>
      <c r="B793" s="841"/>
      <c r="C793" s="841"/>
      <c r="D793" s="841"/>
      <c r="E793" s="841"/>
      <c r="F793" s="841"/>
      <c r="G793" s="841"/>
      <c r="H793" s="841"/>
      <c r="I793" s="841"/>
      <c r="J793" s="842"/>
      <c r="K793" s="841"/>
      <c r="L793" s="841"/>
      <c r="M793" s="841"/>
      <c r="N793" s="841"/>
      <c r="O793" s="841"/>
      <c r="P793" s="841"/>
      <c r="Q793" s="841"/>
      <c r="R793" s="841"/>
      <c r="S793" s="841"/>
      <c r="T793" s="841"/>
      <c r="U793" s="841"/>
      <c r="V793" s="841"/>
      <c r="W793" s="841"/>
      <c r="X793" s="841"/>
      <c r="Y793" s="841"/>
      <c r="Z793" s="841"/>
    </row>
    <row r="794" spans="1:26" ht="15.75" customHeight="1" x14ac:dyDescent="0.2">
      <c r="A794" s="840"/>
      <c r="B794" s="841"/>
      <c r="C794" s="841"/>
      <c r="D794" s="841"/>
      <c r="E794" s="841"/>
      <c r="F794" s="841"/>
      <c r="G794" s="841"/>
      <c r="H794" s="841"/>
      <c r="I794" s="841"/>
      <c r="J794" s="842"/>
      <c r="K794" s="841"/>
      <c r="L794" s="841"/>
      <c r="M794" s="841"/>
      <c r="N794" s="841"/>
      <c r="O794" s="841"/>
      <c r="P794" s="841"/>
      <c r="Q794" s="841"/>
      <c r="R794" s="841"/>
      <c r="S794" s="841"/>
      <c r="T794" s="841"/>
      <c r="U794" s="841"/>
      <c r="V794" s="841"/>
      <c r="W794" s="841"/>
      <c r="X794" s="841"/>
      <c r="Y794" s="841"/>
      <c r="Z794" s="841"/>
    </row>
    <row r="795" spans="1:26" ht="15.75" customHeight="1" x14ac:dyDescent="0.2">
      <c r="A795" s="840"/>
      <c r="B795" s="841"/>
      <c r="C795" s="841"/>
      <c r="D795" s="841"/>
      <c r="E795" s="841"/>
      <c r="F795" s="841"/>
      <c r="G795" s="841"/>
      <c r="H795" s="841"/>
      <c r="I795" s="841"/>
      <c r="J795" s="842"/>
      <c r="K795" s="841"/>
      <c r="L795" s="841"/>
      <c r="M795" s="841"/>
      <c r="N795" s="841"/>
      <c r="O795" s="841"/>
      <c r="P795" s="841"/>
      <c r="Q795" s="841"/>
      <c r="R795" s="841"/>
      <c r="S795" s="841"/>
      <c r="T795" s="841"/>
      <c r="U795" s="841"/>
      <c r="V795" s="841"/>
      <c r="W795" s="841"/>
      <c r="X795" s="841"/>
      <c r="Y795" s="841"/>
      <c r="Z795" s="841"/>
    </row>
    <row r="796" spans="1:26" ht="15.75" customHeight="1" x14ac:dyDescent="0.2">
      <c r="A796" s="840"/>
      <c r="B796" s="841"/>
      <c r="C796" s="841"/>
      <c r="D796" s="841"/>
      <c r="E796" s="841"/>
      <c r="F796" s="841"/>
      <c r="G796" s="841"/>
      <c r="H796" s="841"/>
      <c r="I796" s="841"/>
      <c r="J796" s="842"/>
      <c r="K796" s="841"/>
      <c r="L796" s="841"/>
      <c r="M796" s="841"/>
      <c r="N796" s="841"/>
      <c r="O796" s="841"/>
      <c r="P796" s="841"/>
      <c r="Q796" s="841"/>
      <c r="R796" s="841"/>
      <c r="S796" s="841"/>
      <c r="T796" s="841"/>
      <c r="U796" s="841"/>
      <c r="V796" s="841"/>
      <c r="W796" s="841"/>
      <c r="X796" s="841"/>
      <c r="Y796" s="841"/>
      <c r="Z796" s="841"/>
    </row>
    <row r="797" spans="1:26" ht="15.75" customHeight="1" x14ac:dyDescent="0.2">
      <c r="A797" s="840"/>
      <c r="B797" s="841"/>
      <c r="C797" s="841"/>
      <c r="D797" s="841"/>
      <c r="E797" s="841"/>
      <c r="F797" s="841"/>
      <c r="G797" s="841"/>
      <c r="H797" s="841"/>
      <c r="I797" s="841"/>
      <c r="J797" s="842"/>
      <c r="K797" s="841"/>
      <c r="L797" s="841"/>
      <c r="M797" s="841"/>
      <c r="N797" s="841"/>
      <c r="O797" s="841"/>
      <c r="P797" s="841"/>
      <c r="Q797" s="841"/>
      <c r="R797" s="841"/>
      <c r="S797" s="841"/>
      <c r="T797" s="841"/>
      <c r="U797" s="841"/>
      <c r="V797" s="841"/>
      <c r="W797" s="841"/>
      <c r="X797" s="841"/>
      <c r="Y797" s="841"/>
      <c r="Z797" s="841"/>
    </row>
    <row r="798" spans="1:26" ht="15.75" customHeight="1" x14ac:dyDescent="0.2">
      <c r="A798" s="840"/>
      <c r="B798" s="841"/>
      <c r="C798" s="841"/>
      <c r="D798" s="841"/>
      <c r="E798" s="841"/>
      <c r="F798" s="841"/>
      <c r="G798" s="841"/>
      <c r="H798" s="841"/>
      <c r="I798" s="841"/>
      <c r="J798" s="842"/>
      <c r="K798" s="841"/>
      <c r="L798" s="841"/>
      <c r="M798" s="841"/>
      <c r="N798" s="841"/>
      <c r="O798" s="841"/>
      <c r="P798" s="841"/>
      <c r="Q798" s="841"/>
      <c r="R798" s="841"/>
      <c r="S798" s="841"/>
      <c r="T798" s="841"/>
      <c r="U798" s="841"/>
      <c r="V798" s="841"/>
      <c r="W798" s="841"/>
      <c r="X798" s="841"/>
      <c r="Y798" s="841"/>
      <c r="Z798" s="841"/>
    </row>
    <row r="799" spans="1:26" ht="15.75" customHeight="1" x14ac:dyDescent="0.2">
      <c r="A799" s="840"/>
      <c r="B799" s="841"/>
      <c r="C799" s="841"/>
      <c r="D799" s="841"/>
      <c r="E799" s="841"/>
      <c r="F799" s="841"/>
      <c r="G799" s="841"/>
      <c r="H799" s="841"/>
      <c r="I799" s="841"/>
      <c r="J799" s="842"/>
      <c r="K799" s="841"/>
      <c r="L799" s="841"/>
      <c r="M799" s="841"/>
      <c r="N799" s="841"/>
      <c r="O799" s="841"/>
      <c r="P799" s="841"/>
      <c r="Q799" s="841"/>
      <c r="R799" s="841"/>
      <c r="S799" s="841"/>
      <c r="T799" s="841"/>
      <c r="U799" s="841"/>
      <c r="V799" s="841"/>
      <c r="W799" s="841"/>
      <c r="X799" s="841"/>
      <c r="Y799" s="841"/>
      <c r="Z799" s="841"/>
    </row>
    <row r="800" spans="1:26" ht="15.75" customHeight="1" x14ac:dyDescent="0.2">
      <c r="A800" s="840"/>
      <c r="B800" s="841"/>
      <c r="C800" s="841"/>
      <c r="D800" s="841"/>
      <c r="E800" s="841"/>
      <c r="F800" s="841"/>
      <c r="G800" s="841"/>
      <c r="H800" s="841"/>
      <c r="I800" s="841"/>
      <c r="J800" s="842"/>
      <c r="K800" s="841"/>
      <c r="L800" s="841"/>
      <c r="M800" s="841"/>
      <c r="N800" s="841"/>
      <c r="O800" s="841"/>
      <c r="P800" s="841"/>
      <c r="Q800" s="841"/>
      <c r="R800" s="841"/>
      <c r="S800" s="841"/>
      <c r="T800" s="841"/>
      <c r="U800" s="841"/>
      <c r="V800" s="841"/>
      <c r="W800" s="841"/>
      <c r="X800" s="841"/>
      <c r="Y800" s="841"/>
      <c r="Z800" s="841"/>
    </row>
    <row r="801" spans="1:26" ht="15.75" customHeight="1" x14ac:dyDescent="0.2">
      <c r="A801" s="840"/>
      <c r="B801" s="841"/>
      <c r="C801" s="841"/>
      <c r="D801" s="841"/>
      <c r="E801" s="841"/>
      <c r="F801" s="841"/>
      <c r="G801" s="841"/>
      <c r="H801" s="841"/>
      <c r="I801" s="841"/>
      <c r="J801" s="842"/>
      <c r="K801" s="841"/>
      <c r="L801" s="841"/>
      <c r="M801" s="841"/>
      <c r="N801" s="841"/>
      <c r="O801" s="841"/>
      <c r="P801" s="841"/>
      <c r="Q801" s="841"/>
      <c r="R801" s="841"/>
      <c r="S801" s="841"/>
      <c r="T801" s="841"/>
      <c r="U801" s="841"/>
      <c r="V801" s="841"/>
      <c r="W801" s="841"/>
      <c r="X801" s="841"/>
      <c r="Y801" s="841"/>
      <c r="Z801" s="841"/>
    </row>
    <row r="802" spans="1:26" ht="15.75" customHeight="1" x14ac:dyDescent="0.2">
      <c r="A802" s="840"/>
      <c r="B802" s="841"/>
      <c r="C802" s="841"/>
      <c r="D802" s="841"/>
      <c r="E802" s="841"/>
      <c r="F802" s="841"/>
      <c r="G802" s="841"/>
      <c r="H802" s="841"/>
      <c r="I802" s="841"/>
      <c r="J802" s="842"/>
      <c r="K802" s="841"/>
      <c r="L802" s="841"/>
      <c r="M802" s="841"/>
      <c r="N802" s="841"/>
      <c r="O802" s="841"/>
      <c r="P802" s="841"/>
      <c r="Q802" s="841"/>
      <c r="R802" s="841"/>
      <c r="S802" s="841"/>
      <c r="T802" s="841"/>
      <c r="U802" s="841"/>
      <c r="V802" s="841"/>
      <c r="W802" s="841"/>
      <c r="X802" s="841"/>
      <c r="Y802" s="841"/>
      <c r="Z802" s="841"/>
    </row>
    <row r="803" spans="1:26" ht="15.75" customHeight="1" x14ac:dyDescent="0.2">
      <c r="A803" s="840"/>
      <c r="B803" s="841"/>
      <c r="C803" s="841"/>
      <c r="D803" s="841"/>
      <c r="E803" s="841"/>
      <c r="F803" s="841"/>
      <c r="G803" s="841"/>
      <c r="H803" s="841"/>
      <c r="I803" s="841"/>
      <c r="J803" s="842"/>
      <c r="K803" s="841"/>
      <c r="L803" s="841"/>
      <c r="M803" s="841"/>
      <c r="N803" s="841"/>
      <c r="O803" s="841"/>
      <c r="P803" s="841"/>
      <c r="Q803" s="841"/>
      <c r="R803" s="841"/>
      <c r="S803" s="841"/>
      <c r="T803" s="841"/>
      <c r="U803" s="841"/>
      <c r="V803" s="841"/>
      <c r="W803" s="841"/>
      <c r="X803" s="841"/>
      <c r="Y803" s="841"/>
      <c r="Z803" s="841"/>
    </row>
    <row r="804" spans="1:26" ht="15.75" customHeight="1" x14ac:dyDescent="0.2">
      <c r="A804" s="840"/>
      <c r="B804" s="841"/>
      <c r="C804" s="841"/>
      <c r="D804" s="841"/>
      <c r="E804" s="841"/>
      <c r="F804" s="841"/>
      <c r="G804" s="841"/>
      <c r="H804" s="841"/>
      <c r="I804" s="841"/>
      <c r="J804" s="842"/>
      <c r="K804" s="841"/>
      <c r="L804" s="841"/>
      <c r="M804" s="841"/>
      <c r="N804" s="841"/>
      <c r="O804" s="841"/>
      <c r="P804" s="841"/>
      <c r="Q804" s="841"/>
      <c r="R804" s="841"/>
      <c r="S804" s="841"/>
      <c r="T804" s="841"/>
      <c r="U804" s="841"/>
      <c r="V804" s="841"/>
      <c r="W804" s="841"/>
      <c r="X804" s="841"/>
      <c r="Y804" s="841"/>
      <c r="Z804" s="841"/>
    </row>
    <row r="805" spans="1:26" ht="15.75" customHeight="1" x14ac:dyDescent="0.2">
      <c r="A805" s="840"/>
      <c r="B805" s="841"/>
      <c r="C805" s="841"/>
      <c r="D805" s="841"/>
      <c r="E805" s="841"/>
      <c r="F805" s="841"/>
      <c r="G805" s="841"/>
      <c r="H805" s="841"/>
      <c r="I805" s="841"/>
      <c r="J805" s="842"/>
      <c r="K805" s="841"/>
      <c r="L805" s="841"/>
      <c r="M805" s="841"/>
      <c r="N805" s="841"/>
      <c r="O805" s="841"/>
      <c r="P805" s="841"/>
      <c r="Q805" s="841"/>
      <c r="R805" s="841"/>
      <c r="S805" s="841"/>
      <c r="T805" s="841"/>
      <c r="U805" s="841"/>
      <c r="V805" s="841"/>
      <c r="W805" s="841"/>
      <c r="X805" s="841"/>
      <c r="Y805" s="841"/>
      <c r="Z805" s="841"/>
    </row>
    <row r="806" spans="1:26" ht="15.75" customHeight="1" x14ac:dyDescent="0.2">
      <c r="A806" s="840"/>
      <c r="B806" s="841"/>
      <c r="C806" s="841"/>
      <c r="D806" s="841"/>
      <c r="E806" s="841"/>
      <c r="F806" s="841"/>
      <c r="G806" s="841"/>
      <c r="H806" s="841"/>
      <c r="I806" s="841"/>
      <c r="J806" s="842"/>
      <c r="K806" s="841"/>
      <c r="L806" s="841"/>
      <c r="M806" s="841"/>
      <c r="N806" s="841"/>
      <c r="O806" s="841"/>
      <c r="P806" s="841"/>
      <c r="Q806" s="841"/>
      <c r="R806" s="841"/>
      <c r="S806" s="841"/>
      <c r="T806" s="841"/>
      <c r="U806" s="841"/>
      <c r="V806" s="841"/>
      <c r="W806" s="841"/>
      <c r="X806" s="841"/>
      <c r="Y806" s="841"/>
      <c r="Z806" s="841"/>
    </row>
    <row r="807" spans="1:26" ht="15.75" customHeight="1" x14ac:dyDescent="0.2">
      <c r="A807" s="840"/>
      <c r="B807" s="841"/>
      <c r="C807" s="841"/>
      <c r="D807" s="841"/>
      <c r="E807" s="841"/>
      <c r="F807" s="841"/>
      <c r="G807" s="841"/>
      <c r="H807" s="841"/>
      <c r="I807" s="841"/>
      <c r="J807" s="842"/>
      <c r="K807" s="841"/>
      <c r="L807" s="841"/>
      <c r="M807" s="841"/>
      <c r="N807" s="841"/>
      <c r="O807" s="841"/>
      <c r="P807" s="841"/>
      <c r="Q807" s="841"/>
      <c r="R807" s="841"/>
      <c r="S807" s="841"/>
      <c r="T807" s="841"/>
      <c r="U807" s="841"/>
      <c r="V807" s="841"/>
      <c r="W807" s="841"/>
      <c r="X807" s="841"/>
      <c r="Y807" s="841"/>
      <c r="Z807" s="841"/>
    </row>
    <row r="808" spans="1:26" ht="15.75" customHeight="1" x14ac:dyDescent="0.2">
      <c r="A808" s="840"/>
      <c r="B808" s="841"/>
      <c r="C808" s="841"/>
      <c r="D808" s="841"/>
      <c r="E808" s="841"/>
      <c r="F808" s="841"/>
      <c r="G808" s="841"/>
      <c r="H808" s="841"/>
      <c r="I808" s="841"/>
      <c r="J808" s="842"/>
      <c r="K808" s="841"/>
      <c r="L808" s="841"/>
      <c r="M808" s="841"/>
      <c r="N808" s="841"/>
      <c r="O808" s="841"/>
      <c r="P808" s="841"/>
      <c r="Q808" s="841"/>
      <c r="R808" s="841"/>
      <c r="S808" s="841"/>
      <c r="T808" s="841"/>
      <c r="U808" s="841"/>
      <c r="V808" s="841"/>
      <c r="W808" s="841"/>
      <c r="X808" s="841"/>
      <c r="Y808" s="841"/>
      <c r="Z808" s="841"/>
    </row>
    <row r="809" spans="1:26" ht="15.75" customHeight="1" x14ac:dyDescent="0.2">
      <c r="A809" s="840"/>
      <c r="B809" s="841"/>
      <c r="C809" s="841"/>
      <c r="D809" s="841"/>
      <c r="E809" s="841"/>
      <c r="F809" s="841"/>
      <c r="G809" s="841"/>
      <c r="H809" s="841"/>
      <c r="I809" s="841"/>
      <c r="J809" s="842"/>
      <c r="K809" s="841"/>
      <c r="L809" s="841"/>
      <c r="M809" s="841"/>
      <c r="N809" s="841"/>
      <c r="O809" s="841"/>
      <c r="P809" s="841"/>
      <c r="Q809" s="841"/>
      <c r="R809" s="841"/>
      <c r="S809" s="841"/>
      <c r="T809" s="841"/>
      <c r="U809" s="841"/>
      <c r="V809" s="841"/>
      <c r="W809" s="841"/>
      <c r="X809" s="841"/>
      <c r="Y809" s="841"/>
      <c r="Z809" s="841"/>
    </row>
    <row r="810" spans="1:26" ht="15.75" customHeight="1" x14ac:dyDescent="0.2">
      <c r="A810" s="840"/>
      <c r="B810" s="841"/>
      <c r="C810" s="841"/>
      <c r="D810" s="841"/>
      <c r="E810" s="841"/>
      <c r="F810" s="841"/>
      <c r="G810" s="841"/>
      <c r="H810" s="841"/>
      <c r="I810" s="841"/>
      <c r="J810" s="842"/>
      <c r="K810" s="841"/>
      <c r="L810" s="841"/>
      <c r="M810" s="841"/>
      <c r="N810" s="841"/>
      <c r="O810" s="841"/>
      <c r="P810" s="841"/>
      <c r="Q810" s="841"/>
      <c r="R810" s="841"/>
      <c r="S810" s="841"/>
      <c r="T810" s="841"/>
      <c r="U810" s="841"/>
      <c r="V810" s="841"/>
      <c r="W810" s="841"/>
      <c r="X810" s="841"/>
      <c r="Y810" s="841"/>
      <c r="Z810" s="841"/>
    </row>
    <row r="811" spans="1:26" ht="15.75" customHeight="1" x14ac:dyDescent="0.2">
      <c r="A811" s="840"/>
      <c r="B811" s="841"/>
      <c r="C811" s="841"/>
      <c r="D811" s="841"/>
      <c r="E811" s="841"/>
      <c r="F811" s="841"/>
      <c r="G811" s="841"/>
      <c r="H811" s="841"/>
      <c r="I811" s="841"/>
      <c r="J811" s="842"/>
      <c r="K811" s="841"/>
      <c r="L811" s="841"/>
      <c r="M811" s="841"/>
      <c r="N811" s="841"/>
      <c r="O811" s="841"/>
      <c r="P811" s="841"/>
      <c r="Q811" s="841"/>
      <c r="R811" s="841"/>
      <c r="S811" s="841"/>
      <c r="T811" s="841"/>
      <c r="U811" s="841"/>
      <c r="V811" s="841"/>
      <c r="W811" s="841"/>
      <c r="X811" s="841"/>
      <c r="Y811" s="841"/>
      <c r="Z811" s="841"/>
    </row>
    <row r="812" spans="1:26" ht="15.75" customHeight="1" x14ac:dyDescent="0.2">
      <c r="A812" s="840"/>
      <c r="B812" s="841"/>
      <c r="C812" s="841"/>
      <c r="D812" s="841"/>
      <c r="E812" s="841"/>
      <c r="F812" s="841"/>
      <c r="G812" s="841"/>
      <c r="H812" s="841"/>
      <c r="I812" s="841"/>
      <c r="J812" s="842"/>
      <c r="K812" s="841"/>
      <c r="L812" s="841"/>
      <c r="M812" s="841"/>
      <c r="N812" s="841"/>
      <c r="O812" s="841"/>
      <c r="P812" s="841"/>
      <c r="Q812" s="841"/>
      <c r="R812" s="841"/>
      <c r="S812" s="841"/>
      <c r="T812" s="841"/>
      <c r="U812" s="841"/>
      <c r="V812" s="841"/>
      <c r="W812" s="841"/>
      <c r="X812" s="841"/>
      <c r="Y812" s="841"/>
      <c r="Z812" s="841"/>
    </row>
    <row r="813" spans="1:26" ht="15.75" customHeight="1" x14ac:dyDescent="0.2">
      <c r="A813" s="840"/>
      <c r="B813" s="841"/>
      <c r="C813" s="841"/>
      <c r="D813" s="841"/>
      <c r="E813" s="841"/>
      <c r="F813" s="841"/>
      <c r="G813" s="841"/>
      <c r="H813" s="841"/>
      <c r="I813" s="841"/>
      <c r="J813" s="842"/>
      <c r="K813" s="841"/>
      <c r="L813" s="841"/>
      <c r="M813" s="841"/>
      <c r="N813" s="841"/>
      <c r="O813" s="841"/>
      <c r="P813" s="841"/>
      <c r="Q813" s="841"/>
      <c r="R813" s="841"/>
      <c r="S813" s="841"/>
      <c r="T813" s="841"/>
      <c r="U813" s="841"/>
      <c r="V813" s="841"/>
      <c r="W813" s="841"/>
      <c r="X813" s="841"/>
      <c r="Y813" s="841"/>
      <c r="Z813" s="841"/>
    </row>
    <row r="814" spans="1:26" ht="15.75" customHeight="1" x14ac:dyDescent="0.2">
      <c r="A814" s="840"/>
      <c r="B814" s="841"/>
      <c r="C814" s="841"/>
      <c r="D814" s="841"/>
      <c r="E814" s="841"/>
      <c r="F814" s="841"/>
      <c r="G814" s="841"/>
      <c r="H814" s="841"/>
      <c r="I814" s="841"/>
      <c r="J814" s="842"/>
      <c r="K814" s="841"/>
      <c r="L814" s="841"/>
      <c r="M814" s="841"/>
      <c r="N814" s="841"/>
      <c r="O814" s="841"/>
      <c r="P814" s="841"/>
      <c r="Q814" s="841"/>
      <c r="R814" s="841"/>
      <c r="S814" s="841"/>
      <c r="T814" s="841"/>
      <c r="U814" s="841"/>
      <c r="V814" s="841"/>
      <c r="W814" s="841"/>
      <c r="X814" s="841"/>
      <c r="Y814" s="841"/>
      <c r="Z814" s="841"/>
    </row>
    <row r="815" spans="1:26" ht="15.75" customHeight="1" x14ac:dyDescent="0.2">
      <c r="A815" s="840"/>
      <c r="B815" s="841"/>
      <c r="C815" s="841"/>
      <c r="D815" s="841"/>
      <c r="E815" s="841"/>
      <c r="F815" s="841"/>
      <c r="G815" s="841"/>
      <c r="H815" s="841"/>
      <c r="I815" s="841"/>
      <c r="J815" s="842"/>
      <c r="K815" s="841"/>
      <c r="L815" s="841"/>
      <c r="M815" s="841"/>
      <c r="N815" s="841"/>
      <c r="O815" s="841"/>
      <c r="P815" s="841"/>
      <c r="Q815" s="841"/>
      <c r="R815" s="841"/>
      <c r="S815" s="841"/>
      <c r="T815" s="841"/>
      <c r="U815" s="841"/>
      <c r="V815" s="841"/>
      <c r="W815" s="841"/>
      <c r="X815" s="841"/>
      <c r="Y815" s="841"/>
      <c r="Z815" s="841"/>
    </row>
    <row r="816" spans="1:26" ht="15.75" customHeight="1" x14ac:dyDescent="0.2">
      <c r="A816" s="840"/>
      <c r="B816" s="841"/>
      <c r="C816" s="841"/>
      <c r="D816" s="841"/>
      <c r="E816" s="841"/>
      <c r="F816" s="841"/>
      <c r="G816" s="841"/>
      <c r="H816" s="841"/>
      <c r="I816" s="841"/>
      <c r="J816" s="842"/>
      <c r="K816" s="841"/>
      <c r="L816" s="841"/>
      <c r="M816" s="841"/>
      <c r="N816" s="841"/>
      <c r="O816" s="841"/>
      <c r="P816" s="841"/>
      <c r="Q816" s="841"/>
      <c r="R816" s="841"/>
      <c r="S816" s="841"/>
      <c r="T816" s="841"/>
      <c r="U816" s="841"/>
      <c r="V816" s="841"/>
      <c r="W816" s="841"/>
      <c r="X816" s="841"/>
      <c r="Y816" s="841"/>
      <c r="Z816" s="841"/>
    </row>
    <row r="817" spans="1:26" ht="15.75" customHeight="1" x14ac:dyDescent="0.2">
      <c r="A817" s="840"/>
      <c r="B817" s="841"/>
      <c r="C817" s="841"/>
      <c r="D817" s="841"/>
      <c r="E817" s="841"/>
      <c r="F817" s="841"/>
      <c r="G817" s="841"/>
      <c r="H817" s="841"/>
      <c r="I817" s="841"/>
      <c r="J817" s="842"/>
      <c r="K817" s="841"/>
      <c r="L817" s="841"/>
      <c r="M817" s="841"/>
      <c r="N817" s="841"/>
      <c r="O817" s="841"/>
      <c r="P817" s="841"/>
      <c r="Q817" s="841"/>
      <c r="R817" s="841"/>
      <c r="S817" s="841"/>
      <c r="T817" s="841"/>
      <c r="U817" s="841"/>
      <c r="V817" s="841"/>
      <c r="W817" s="841"/>
      <c r="X817" s="841"/>
      <c r="Y817" s="841"/>
      <c r="Z817" s="841"/>
    </row>
    <row r="818" spans="1:26" ht="15.75" customHeight="1" x14ac:dyDescent="0.2">
      <c r="A818" s="840"/>
      <c r="B818" s="841"/>
      <c r="C818" s="841"/>
      <c r="D818" s="841"/>
      <c r="E818" s="841"/>
      <c r="F818" s="841"/>
      <c r="G818" s="841"/>
      <c r="H818" s="841"/>
      <c r="I818" s="841"/>
      <c r="J818" s="842"/>
      <c r="K818" s="841"/>
      <c r="L818" s="841"/>
      <c r="M818" s="841"/>
      <c r="N818" s="841"/>
      <c r="O818" s="841"/>
      <c r="P818" s="841"/>
      <c r="Q818" s="841"/>
      <c r="R818" s="841"/>
      <c r="S818" s="841"/>
      <c r="T818" s="841"/>
      <c r="U818" s="841"/>
      <c r="V818" s="841"/>
      <c r="W818" s="841"/>
      <c r="X818" s="841"/>
      <c r="Y818" s="841"/>
      <c r="Z818" s="841"/>
    </row>
    <row r="819" spans="1:26" ht="15.75" customHeight="1" x14ac:dyDescent="0.2">
      <c r="A819" s="840"/>
      <c r="B819" s="841"/>
      <c r="C819" s="841"/>
      <c r="D819" s="841"/>
      <c r="E819" s="841"/>
      <c r="F819" s="841"/>
      <c r="G819" s="841"/>
      <c r="H819" s="841"/>
      <c r="I819" s="841"/>
      <c r="J819" s="842"/>
      <c r="K819" s="841"/>
      <c r="L819" s="841"/>
      <c r="M819" s="841"/>
      <c r="N819" s="841"/>
      <c r="O819" s="841"/>
      <c r="P819" s="841"/>
      <c r="Q819" s="841"/>
      <c r="R819" s="841"/>
      <c r="S819" s="841"/>
      <c r="T819" s="841"/>
      <c r="U819" s="841"/>
      <c r="V819" s="841"/>
      <c r="W819" s="841"/>
      <c r="X819" s="841"/>
      <c r="Y819" s="841"/>
      <c r="Z819" s="841"/>
    </row>
    <row r="820" spans="1:26" ht="15.75" customHeight="1" x14ac:dyDescent="0.2">
      <c r="A820" s="840"/>
      <c r="B820" s="841"/>
      <c r="C820" s="841"/>
      <c r="D820" s="841"/>
      <c r="E820" s="841"/>
      <c r="F820" s="841"/>
      <c r="G820" s="841"/>
      <c r="H820" s="841"/>
      <c r="I820" s="841"/>
      <c r="J820" s="842"/>
      <c r="K820" s="841"/>
      <c r="L820" s="841"/>
      <c r="M820" s="841"/>
      <c r="N820" s="841"/>
      <c r="O820" s="841"/>
      <c r="P820" s="841"/>
      <c r="Q820" s="841"/>
      <c r="R820" s="841"/>
      <c r="S820" s="841"/>
      <c r="T820" s="841"/>
      <c r="U820" s="841"/>
      <c r="V820" s="841"/>
      <c r="W820" s="841"/>
      <c r="X820" s="841"/>
      <c r="Y820" s="841"/>
      <c r="Z820" s="841"/>
    </row>
    <row r="821" spans="1:26" ht="15.75" customHeight="1" x14ac:dyDescent="0.2">
      <c r="A821" s="840"/>
      <c r="B821" s="841"/>
      <c r="C821" s="841"/>
      <c r="D821" s="841"/>
      <c r="E821" s="841"/>
      <c r="F821" s="841"/>
      <c r="G821" s="841"/>
      <c r="H821" s="841"/>
      <c r="I821" s="841"/>
      <c r="J821" s="842"/>
      <c r="K821" s="841"/>
      <c r="L821" s="841"/>
      <c r="M821" s="841"/>
      <c r="N821" s="841"/>
      <c r="O821" s="841"/>
      <c r="P821" s="841"/>
      <c r="Q821" s="841"/>
      <c r="R821" s="841"/>
      <c r="S821" s="841"/>
      <c r="T821" s="841"/>
      <c r="U821" s="841"/>
      <c r="V821" s="841"/>
      <c r="W821" s="841"/>
      <c r="X821" s="841"/>
      <c r="Y821" s="841"/>
      <c r="Z821" s="841"/>
    </row>
    <row r="822" spans="1:26" ht="15.75" customHeight="1" x14ac:dyDescent="0.2">
      <c r="A822" s="840"/>
      <c r="B822" s="841"/>
      <c r="C822" s="841"/>
      <c r="D822" s="841"/>
      <c r="E822" s="841"/>
      <c r="F822" s="841"/>
      <c r="G822" s="841"/>
      <c r="H822" s="841"/>
      <c r="I822" s="841"/>
      <c r="J822" s="842"/>
      <c r="K822" s="841"/>
      <c r="L822" s="841"/>
      <c r="M822" s="841"/>
      <c r="N822" s="841"/>
      <c r="O822" s="841"/>
      <c r="P822" s="841"/>
      <c r="Q822" s="841"/>
      <c r="R822" s="841"/>
      <c r="S822" s="841"/>
      <c r="T822" s="841"/>
      <c r="U822" s="841"/>
      <c r="V822" s="841"/>
      <c r="W822" s="841"/>
      <c r="X822" s="841"/>
      <c r="Y822" s="841"/>
      <c r="Z822" s="841"/>
    </row>
    <row r="823" spans="1:26" ht="15.75" customHeight="1" x14ac:dyDescent="0.2">
      <c r="A823" s="840"/>
      <c r="B823" s="841"/>
      <c r="C823" s="841"/>
      <c r="D823" s="841"/>
      <c r="E823" s="841"/>
      <c r="F823" s="841"/>
      <c r="G823" s="841"/>
      <c r="H823" s="841"/>
      <c r="I823" s="841"/>
      <c r="J823" s="842"/>
      <c r="K823" s="841"/>
      <c r="L823" s="841"/>
      <c r="M823" s="841"/>
      <c r="N823" s="841"/>
      <c r="O823" s="841"/>
      <c r="P823" s="841"/>
      <c r="Q823" s="841"/>
      <c r="R823" s="841"/>
      <c r="S823" s="841"/>
      <c r="T823" s="841"/>
      <c r="U823" s="841"/>
      <c r="V823" s="841"/>
      <c r="W823" s="841"/>
      <c r="X823" s="841"/>
      <c r="Y823" s="841"/>
      <c r="Z823" s="841"/>
    </row>
    <row r="824" spans="1:26" ht="15.75" customHeight="1" x14ac:dyDescent="0.2">
      <c r="A824" s="840"/>
      <c r="B824" s="841"/>
      <c r="C824" s="841"/>
      <c r="D824" s="841"/>
      <c r="E824" s="841"/>
      <c r="F824" s="841"/>
      <c r="G824" s="841"/>
      <c r="H824" s="841"/>
      <c r="I824" s="841"/>
      <c r="J824" s="842"/>
      <c r="K824" s="841"/>
      <c r="L824" s="841"/>
      <c r="M824" s="841"/>
      <c r="N824" s="841"/>
      <c r="O824" s="841"/>
      <c r="P824" s="841"/>
      <c r="Q824" s="841"/>
      <c r="R824" s="841"/>
      <c r="S824" s="841"/>
      <c r="T824" s="841"/>
      <c r="U824" s="841"/>
      <c r="V824" s="841"/>
      <c r="W824" s="841"/>
      <c r="X824" s="841"/>
      <c r="Y824" s="841"/>
      <c r="Z824" s="841"/>
    </row>
    <row r="825" spans="1:26" ht="15.75" customHeight="1" x14ac:dyDescent="0.2">
      <c r="A825" s="840"/>
      <c r="B825" s="841"/>
      <c r="C825" s="841"/>
      <c r="D825" s="841"/>
      <c r="E825" s="841"/>
      <c r="F825" s="841"/>
      <c r="G825" s="841"/>
      <c r="H825" s="841"/>
      <c r="I825" s="841"/>
      <c r="J825" s="842"/>
      <c r="K825" s="841"/>
      <c r="L825" s="841"/>
      <c r="M825" s="841"/>
      <c r="N825" s="841"/>
      <c r="O825" s="841"/>
      <c r="P825" s="841"/>
      <c r="Q825" s="841"/>
      <c r="R825" s="841"/>
      <c r="S825" s="841"/>
      <c r="T825" s="841"/>
      <c r="U825" s="841"/>
      <c r="V825" s="841"/>
      <c r="W825" s="841"/>
      <c r="X825" s="841"/>
      <c r="Y825" s="841"/>
      <c r="Z825" s="841"/>
    </row>
    <row r="826" spans="1:26" ht="15.75" customHeight="1" x14ac:dyDescent="0.2">
      <c r="A826" s="840"/>
      <c r="B826" s="841"/>
      <c r="C826" s="841"/>
      <c r="D826" s="841"/>
      <c r="E826" s="841"/>
      <c r="F826" s="841"/>
      <c r="G826" s="841"/>
      <c r="H826" s="841"/>
      <c r="I826" s="841"/>
      <c r="J826" s="842"/>
      <c r="K826" s="841"/>
      <c r="L826" s="841"/>
      <c r="M826" s="841"/>
      <c r="N826" s="841"/>
      <c r="O826" s="841"/>
      <c r="P826" s="841"/>
      <c r="Q826" s="841"/>
      <c r="R826" s="841"/>
      <c r="S826" s="841"/>
      <c r="T826" s="841"/>
      <c r="U826" s="841"/>
      <c r="V826" s="841"/>
      <c r="W826" s="841"/>
      <c r="X826" s="841"/>
      <c r="Y826" s="841"/>
      <c r="Z826" s="841"/>
    </row>
    <row r="827" spans="1:26" ht="15.75" customHeight="1" x14ac:dyDescent="0.2">
      <c r="A827" s="840"/>
      <c r="B827" s="841"/>
      <c r="C827" s="841"/>
      <c r="D827" s="841"/>
      <c r="E827" s="841"/>
      <c r="F827" s="841"/>
      <c r="G827" s="841"/>
      <c r="H827" s="841"/>
      <c r="I827" s="841"/>
      <c r="J827" s="842"/>
      <c r="K827" s="841"/>
      <c r="L827" s="841"/>
      <c r="M827" s="841"/>
      <c r="N827" s="841"/>
      <c r="O827" s="841"/>
      <c r="P827" s="841"/>
      <c r="Q827" s="841"/>
      <c r="R827" s="841"/>
      <c r="S827" s="841"/>
      <c r="T827" s="841"/>
      <c r="U827" s="841"/>
      <c r="V827" s="841"/>
      <c r="W827" s="841"/>
      <c r="X827" s="841"/>
      <c r="Y827" s="841"/>
      <c r="Z827" s="841"/>
    </row>
    <row r="828" spans="1:26" ht="15.75" customHeight="1" x14ac:dyDescent="0.2">
      <c r="A828" s="840"/>
      <c r="B828" s="841"/>
      <c r="C828" s="841"/>
      <c r="D828" s="841"/>
      <c r="E828" s="841"/>
      <c r="F828" s="841"/>
      <c r="G828" s="841"/>
      <c r="H828" s="841"/>
      <c r="I828" s="841"/>
      <c r="J828" s="842"/>
      <c r="K828" s="841"/>
      <c r="L828" s="841"/>
      <c r="M828" s="841"/>
      <c r="N828" s="841"/>
      <c r="O828" s="841"/>
      <c r="P828" s="841"/>
      <c r="Q828" s="841"/>
      <c r="R828" s="841"/>
      <c r="S828" s="841"/>
      <c r="T828" s="841"/>
      <c r="U828" s="841"/>
      <c r="V828" s="841"/>
      <c r="W828" s="841"/>
      <c r="X828" s="841"/>
      <c r="Y828" s="841"/>
      <c r="Z828" s="841"/>
    </row>
    <row r="829" spans="1:26" ht="15.75" customHeight="1" x14ac:dyDescent="0.2">
      <c r="A829" s="840"/>
      <c r="B829" s="841"/>
      <c r="C829" s="841"/>
      <c r="D829" s="841"/>
      <c r="E829" s="841"/>
      <c r="F829" s="841"/>
      <c r="G829" s="841"/>
      <c r="H829" s="841"/>
      <c r="I829" s="841"/>
      <c r="J829" s="842"/>
      <c r="K829" s="841"/>
      <c r="L829" s="841"/>
      <c r="M829" s="841"/>
      <c r="N829" s="841"/>
      <c r="O829" s="841"/>
      <c r="P829" s="841"/>
      <c r="Q829" s="841"/>
      <c r="R829" s="841"/>
      <c r="S829" s="841"/>
      <c r="T829" s="841"/>
      <c r="U829" s="841"/>
      <c r="V829" s="841"/>
      <c r="W829" s="841"/>
      <c r="X829" s="841"/>
      <c r="Y829" s="841"/>
      <c r="Z829" s="841"/>
    </row>
    <row r="830" spans="1:26" ht="15.75" customHeight="1" x14ac:dyDescent="0.2">
      <c r="A830" s="840"/>
      <c r="B830" s="841"/>
      <c r="C830" s="841"/>
      <c r="D830" s="841"/>
      <c r="E830" s="841"/>
      <c r="F830" s="841"/>
      <c r="G830" s="841"/>
      <c r="H830" s="841"/>
      <c r="I830" s="841"/>
      <c r="J830" s="842"/>
      <c r="K830" s="841"/>
      <c r="L830" s="841"/>
      <c r="M830" s="841"/>
      <c r="N830" s="841"/>
      <c r="O830" s="841"/>
      <c r="P830" s="841"/>
      <c r="Q830" s="841"/>
      <c r="R830" s="841"/>
      <c r="S830" s="841"/>
      <c r="T830" s="841"/>
      <c r="U830" s="841"/>
      <c r="V830" s="841"/>
      <c r="W830" s="841"/>
      <c r="X830" s="841"/>
      <c r="Y830" s="841"/>
      <c r="Z830" s="841"/>
    </row>
    <row r="831" spans="1:26" ht="15.75" customHeight="1" x14ac:dyDescent="0.2">
      <c r="A831" s="840"/>
      <c r="B831" s="841"/>
      <c r="C831" s="841"/>
      <c r="D831" s="841"/>
      <c r="E831" s="841"/>
      <c r="F831" s="841"/>
      <c r="G831" s="841"/>
      <c r="H831" s="841"/>
      <c r="I831" s="841"/>
      <c r="J831" s="842"/>
      <c r="K831" s="841"/>
      <c r="L831" s="841"/>
      <c r="M831" s="841"/>
      <c r="N831" s="841"/>
      <c r="O831" s="841"/>
      <c r="P831" s="841"/>
      <c r="Q831" s="841"/>
      <c r="R831" s="841"/>
      <c r="S831" s="841"/>
      <c r="T831" s="841"/>
      <c r="U831" s="841"/>
      <c r="V831" s="841"/>
      <c r="W831" s="841"/>
      <c r="X831" s="841"/>
      <c r="Y831" s="841"/>
      <c r="Z831" s="841"/>
    </row>
    <row r="832" spans="1:26" ht="15.75" customHeight="1" x14ac:dyDescent="0.2">
      <c r="A832" s="840"/>
      <c r="B832" s="841"/>
      <c r="C832" s="841"/>
      <c r="D832" s="841"/>
      <c r="E832" s="841"/>
      <c r="F832" s="841"/>
      <c r="G832" s="841"/>
      <c r="H832" s="841"/>
      <c r="I832" s="841"/>
      <c r="J832" s="842"/>
      <c r="K832" s="841"/>
      <c r="L832" s="841"/>
      <c r="M832" s="841"/>
      <c r="N832" s="841"/>
      <c r="O832" s="841"/>
      <c r="P832" s="841"/>
      <c r="Q832" s="841"/>
      <c r="R832" s="841"/>
      <c r="S832" s="841"/>
      <c r="T832" s="841"/>
      <c r="U832" s="841"/>
      <c r="V832" s="841"/>
      <c r="W832" s="841"/>
      <c r="X832" s="841"/>
      <c r="Y832" s="841"/>
      <c r="Z832" s="841"/>
    </row>
    <row r="833" spans="1:26" ht="15.75" customHeight="1" x14ac:dyDescent="0.2">
      <c r="A833" s="840"/>
      <c r="B833" s="841"/>
      <c r="C833" s="841"/>
      <c r="D833" s="841"/>
      <c r="E833" s="841"/>
      <c r="F833" s="841"/>
      <c r="G833" s="841"/>
      <c r="H833" s="841"/>
      <c r="I833" s="841"/>
      <c r="J833" s="842"/>
      <c r="K833" s="841"/>
      <c r="L833" s="841"/>
      <c r="M833" s="841"/>
      <c r="N833" s="841"/>
      <c r="O833" s="841"/>
      <c r="P833" s="841"/>
      <c r="Q833" s="841"/>
      <c r="R833" s="841"/>
      <c r="S833" s="841"/>
      <c r="T833" s="841"/>
      <c r="U833" s="841"/>
      <c r="V833" s="841"/>
      <c r="W833" s="841"/>
      <c r="X833" s="841"/>
      <c r="Y833" s="841"/>
      <c r="Z833" s="841"/>
    </row>
    <row r="834" spans="1:26" ht="15.75" customHeight="1" x14ac:dyDescent="0.2">
      <c r="A834" s="840"/>
      <c r="B834" s="841"/>
      <c r="C834" s="841"/>
      <c r="D834" s="841"/>
      <c r="E834" s="841"/>
      <c r="F834" s="841"/>
      <c r="G834" s="841"/>
      <c r="H834" s="841"/>
      <c r="I834" s="841"/>
      <c r="J834" s="842"/>
      <c r="K834" s="841"/>
      <c r="L834" s="841"/>
      <c r="M834" s="841"/>
      <c r="N834" s="841"/>
      <c r="O834" s="841"/>
      <c r="P834" s="841"/>
      <c r="Q834" s="841"/>
      <c r="R834" s="841"/>
      <c r="S834" s="841"/>
      <c r="T834" s="841"/>
      <c r="U834" s="841"/>
      <c r="V834" s="841"/>
      <c r="W834" s="841"/>
      <c r="X834" s="841"/>
      <c r="Y834" s="841"/>
      <c r="Z834" s="841"/>
    </row>
    <row r="835" spans="1:26" ht="15.75" customHeight="1" x14ac:dyDescent="0.2">
      <c r="A835" s="840"/>
      <c r="B835" s="841"/>
      <c r="C835" s="841"/>
      <c r="D835" s="841"/>
      <c r="E835" s="841"/>
      <c r="F835" s="841"/>
      <c r="G835" s="841"/>
      <c r="H835" s="841"/>
      <c r="I835" s="841"/>
      <c r="J835" s="842"/>
      <c r="K835" s="841"/>
      <c r="L835" s="841"/>
      <c r="M835" s="841"/>
      <c r="N835" s="841"/>
      <c r="O835" s="841"/>
      <c r="P835" s="841"/>
      <c r="Q835" s="841"/>
      <c r="R835" s="841"/>
      <c r="S835" s="841"/>
      <c r="T835" s="841"/>
      <c r="U835" s="841"/>
      <c r="V835" s="841"/>
      <c r="W835" s="841"/>
      <c r="X835" s="841"/>
      <c r="Y835" s="841"/>
      <c r="Z835" s="841"/>
    </row>
    <row r="836" spans="1:26" ht="15.75" customHeight="1" x14ac:dyDescent="0.2">
      <c r="A836" s="840"/>
      <c r="B836" s="841"/>
      <c r="C836" s="841"/>
      <c r="D836" s="841"/>
      <c r="E836" s="841"/>
      <c r="F836" s="841"/>
      <c r="G836" s="841"/>
      <c r="H836" s="841"/>
      <c r="I836" s="841"/>
      <c r="J836" s="842"/>
      <c r="K836" s="841"/>
      <c r="L836" s="841"/>
      <c r="M836" s="841"/>
      <c r="N836" s="841"/>
      <c r="O836" s="841"/>
      <c r="P836" s="841"/>
      <c r="Q836" s="841"/>
      <c r="R836" s="841"/>
      <c r="S836" s="841"/>
      <c r="T836" s="841"/>
      <c r="U836" s="841"/>
      <c r="V836" s="841"/>
      <c r="W836" s="841"/>
      <c r="X836" s="841"/>
      <c r="Y836" s="841"/>
      <c r="Z836" s="841"/>
    </row>
    <row r="837" spans="1:26" ht="15.75" customHeight="1" x14ac:dyDescent="0.2">
      <c r="A837" s="840"/>
      <c r="B837" s="841"/>
      <c r="C837" s="841"/>
      <c r="D837" s="841"/>
      <c r="E837" s="841"/>
      <c r="F837" s="841"/>
      <c r="G837" s="841"/>
      <c r="H837" s="841"/>
      <c r="I837" s="841"/>
      <c r="J837" s="842"/>
      <c r="K837" s="841"/>
      <c r="L837" s="841"/>
      <c r="M837" s="841"/>
      <c r="N837" s="841"/>
      <c r="O837" s="841"/>
      <c r="P837" s="841"/>
      <c r="Q837" s="841"/>
      <c r="R837" s="841"/>
      <c r="S837" s="841"/>
      <c r="T837" s="841"/>
      <c r="U837" s="841"/>
      <c r="V837" s="841"/>
      <c r="W837" s="841"/>
      <c r="X837" s="841"/>
      <c r="Y837" s="841"/>
      <c r="Z837" s="841"/>
    </row>
    <row r="838" spans="1:26" ht="15.75" customHeight="1" x14ac:dyDescent="0.2">
      <c r="A838" s="840"/>
      <c r="B838" s="841"/>
      <c r="C838" s="841"/>
      <c r="D838" s="841"/>
      <c r="E838" s="841"/>
      <c r="F838" s="841"/>
      <c r="G838" s="841"/>
      <c r="H838" s="841"/>
      <c r="I838" s="841"/>
      <c r="J838" s="842"/>
      <c r="K838" s="841"/>
      <c r="L838" s="841"/>
      <c r="M838" s="841"/>
      <c r="N838" s="841"/>
      <c r="O838" s="841"/>
      <c r="P838" s="841"/>
      <c r="Q838" s="841"/>
      <c r="R838" s="841"/>
      <c r="S838" s="841"/>
      <c r="T838" s="841"/>
      <c r="U838" s="841"/>
      <c r="V838" s="841"/>
      <c r="W838" s="841"/>
      <c r="X838" s="841"/>
      <c r="Y838" s="841"/>
      <c r="Z838" s="841"/>
    </row>
    <row r="839" spans="1:26" ht="15.75" customHeight="1" x14ac:dyDescent="0.2">
      <c r="A839" s="840"/>
      <c r="B839" s="841"/>
      <c r="C839" s="841"/>
      <c r="D839" s="841"/>
      <c r="E839" s="841"/>
      <c r="F839" s="841"/>
      <c r="G839" s="841"/>
      <c r="H839" s="841"/>
      <c r="I839" s="841"/>
      <c r="J839" s="842"/>
      <c r="K839" s="841"/>
      <c r="L839" s="841"/>
      <c r="M839" s="841"/>
      <c r="N839" s="841"/>
      <c r="O839" s="841"/>
      <c r="P839" s="841"/>
      <c r="Q839" s="841"/>
      <c r="R839" s="841"/>
      <c r="S839" s="841"/>
      <c r="T839" s="841"/>
      <c r="U839" s="841"/>
      <c r="V839" s="841"/>
      <c r="W839" s="841"/>
      <c r="X839" s="841"/>
      <c r="Y839" s="841"/>
      <c r="Z839" s="841"/>
    </row>
    <row r="840" spans="1:26" ht="15.75" customHeight="1" x14ac:dyDescent="0.2">
      <c r="A840" s="840"/>
      <c r="B840" s="841"/>
      <c r="C840" s="841"/>
      <c r="D840" s="841"/>
      <c r="E840" s="841"/>
      <c r="F840" s="841"/>
      <c r="G840" s="841"/>
      <c r="H840" s="841"/>
      <c r="I840" s="841"/>
      <c r="J840" s="842"/>
      <c r="K840" s="841"/>
      <c r="L840" s="841"/>
      <c r="M840" s="841"/>
      <c r="N840" s="841"/>
      <c r="O840" s="841"/>
      <c r="P840" s="841"/>
      <c r="Q840" s="841"/>
      <c r="R840" s="841"/>
      <c r="S840" s="841"/>
      <c r="T840" s="841"/>
      <c r="U840" s="841"/>
      <c r="V840" s="841"/>
      <c r="W840" s="841"/>
      <c r="X840" s="841"/>
      <c r="Y840" s="841"/>
      <c r="Z840" s="841"/>
    </row>
    <row r="841" spans="1:26" ht="15.75" customHeight="1" x14ac:dyDescent="0.2">
      <c r="A841" s="840"/>
      <c r="B841" s="841"/>
      <c r="C841" s="841"/>
      <c r="D841" s="841"/>
      <c r="E841" s="841"/>
      <c r="F841" s="841"/>
      <c r="G841" s="841"/>
      <c r="H841" s="841"/>
      <c r="I841" s="841"/>
      <c r="J841" s="842"/>
      <c r="K841" s="841"/>
      <c r="L841" s="841"/>
      <c r="M841" s="841"/>
      <c r="N841" s="841"/>
      <c r="O841" s="841"/>
      <c r="P841" s="841"/>
      <c r="Q841" s="841"/>
      <c r="R841" s="841"/>
      <c r="S841" s="841"/>
      <c r="T841" s="841"/>
      <c r="U841" s="841"/>
      <c r="V841" s="841"/>
      <c r="W841" s="841"/>
      <c r="X841" s="841"/>
      <c r="Y841" s="841"/>
      <c r="Z841" s="841"/>
    </row>
    <row r="842" spans="1:26" ht="15.75" customHeight="1" x14ac:dyDescent="0.2">
      <c r="A842" s="840"/>
      <c r="B842" s="841"/>
      <c r="C842" s="841"/>
      <c r="D842" s="841"/>
      <c r="E842" s="841"/>
      <c r="F842" s="841"/>
      <c r="G842" s="841"/>
      <c r="H842" s="841"/>
      <c r="I842" s="841"/>
      <c r="J842" s="842"/>
      <c r="K842" s="841"/>
      <c r="L842" s="841"/>
      <c r="M842" s="841"/>
      <c r="N842" s="841"/>
      <c r="O842" s="841"/>
      <c r="P842" s="841"/>
      <c r="Q842" s="841"/>
      <c r="R842" s="841"/>
      <c r="S842" s="841"/>
      <c r="T842" s="841"/>
      <c r="U842" s="841"/>
      <c r="V842" s="841"/>
      <c r="W842" s="841"/>
      <c r="X842" s="841"/>
      <c r="Y842" s="841"/>
      <c r="Z842" s="841"/>
    </row>
    <row r="843" spans="1:26" ht="15.75" customHeight="1" x14ac:dyDescent="0.2">
      <c r="A843" s="840"/>
      <c r="B843" s="841"/>
      <c r="C843" s="841"/>
      <c r="D843" s="841"/>
      <c r="E843" s="841"/>
      <c r="F843" s="841"/>
      <c r="G843" s="841"/>
      <c r="H843" s="841"/>
      <c r="I843" s="841"/>
      <c r="J843" s="842"/>
      <c r="K843" s="841"/>
      <c r="L843" s="841"/>
      <c r="M843" s="841"/>
      <c r="N843" s="841"/>
      <c r="O843" s="841"/>
      <c r="P843" s="841"/>
      <c r="Q843" s="841"/>
      <c r="R843" s="841"/>
      <c r="S843" s="841"/>
      <c r="T843" s="841"/>
      <c r="U843" s="841"/>
      <c r="V843" s="841"/>
      <c r="W843" s="841"/>
      <c r="X843" s="841"/>
      <c r="Y843" s="841"/>
      <c r="Z843" s="841"/>
    </row>
    <row r="844" spans="1:26" ht="15.75" customHeight="1" x14ac:dyDescent="0.2">
      <c r="A844" s="840"/>
      <c r="B844" s="841"/>
      <c r="C844" s="841"/>
      <c r="D844" s="841"/>
      <c r="E844" s="841"/>
      <c r="F844" s="841"/>
      <c r="G844" s="841"/>
      <c r="H844" s="841"/>
      <c r="I844" s="841"/>
      <c r="J844" s="842"/>
      <c r="K844" s="841"/>
      <c r="L844" s="841"/>
      <c r="M844" s="841"/>
      <c r="N844" s="841"/>
      <c r="O844" s="841"/>
      <c r="P844" s="841"/>
      <c r="Q844" s="841"/>
      <c r="R844" s="841"/>
      <c r="S844" s="841"/>
      <c r="T844" s="841"/>
      <c r="U844" s="841"/>
      <c r="V844" s="841"/>
      <c r="W844" s="841"/>
      <c r="X844" s="841"/>
      <c r="Y844" s="841"/>
      <c r="Z844" s="841"/>
    </row>
    <row r="845" spans="1:26" ht="15.75" customHeight="1" x14ac:dyDescent="0.2">
      <c r="A845" s="840"/>
      <c r="B845" s="841"/>
      <c r="C845" s="841"/>
      <c r="D845" s="841"/>
      <c r="E845" s="841"/>
      <c r="F845" s="841"/>
      <c r="G845" s="841"/>
      <c r="H845" s="841"/>
      <c r="I845" s="841"/>
      <c r="J845" s="842"/>
      <c r="K845" s="841"/>
      <c r="L845" s="841"/>
      <c r="M845" s="841"/>
      <c r="N845" s="841"/>
      <c r="O845" s="841"/>
      <c r="P845" s="841"/>
      <c r="Q845" s="841"/>
      <c r="R845" s="841"/>
      <c r="S845" s="841"/>
      <c r="T845" s="841"/>
      <c r="U845" s="841"/>
      <c r="V845" s="841"/>
      <c r="W845" s="841"/>
      <c r="X845" s="841"/>
      <c r="Y845" s="841"/>
      <c r="Z845" s="841"/>
    </row>
    <row r="846" spans="1:26" ht="15.75" customHeight="1" x14ac:dyDescent="0.2">
      <c r="A846" s="840"/>
      <c r="B846" s="841"/>
      <c r="C846" s="841"/>
      <c r="D846" s="841"/>
      <c r="E846" s="841"/>
      <c r="F846" s="841"/>
      <c r="G846" s="841"/>
      <c r="H846" s="841"/>
      <c r="I846" s="841"/>
      <c r="J846" s="842"/>
      <c r="K846" s="841"/>
      <c r="L846" s="841"/>
      <c r="M846" s="841"/>
      <c r="N846" s="841"/>
      <c r="O846" s="841"/>
      <c r="P846" s="841"/>
      <c r="Q846" s="841"/>
      <c r="R846" s="841"/>
      <c r="S846" s="841"/>
      <c r="T846" s="841"/>
      <c r="U846" s="841"/>
      <c r="V846" s="841"/>
      <c r="W846" s="841"/>
      <c r="X846" s="841"/>
      <c r="Y846" s="841"/>
      <c r="Z846" s="841"/>
    </row>
    <row r="847" spans="1:26" ht="15.75" customHeight="1" x14ac:dyDescent="0.2">
      <c r="A847" s="840"/>
      <c r="B847" s="841"/>
      <c r="C847" s="841"/>
      <c r="D847" s="841"/>
      <c r="E847" s="841"/>
      <c r="F847" s="841"/>
      <c r="G847" s="841"/>
      <c r="H847" s="841"/>
      <c r="I847" s="841"/>
      <c r="J847" s="842"/>
      <c r="K847" s="841"/>
      <c r="L847" s="841"/>
      <c r="M847" s="841"/>
      <c r="N847" s="841"/>
      <c r="O847" s="841"/>
      <c r="P847" s="841"/>
      <c r="Q847" s="841"/>
      <c r="R847" s="841"/>
      <c r="S847" s="841"/>
      <c r="T847" s="841"/>
      <c r="U847" s="841"/>
      <c r="V847" s="841"/>
      <c r="W847" s="841"/>
      <c r="X847" s="841"/>
      <c r="Y847" s="841"/>
      <c r="Z847" s="841"/>
    </row>
    <row r="848" spans="1:26" ht="15.75" customHeight="1" x14ac:dyDescent="0.2">
      <c r="A848" s="840"/>
      <c r="B848" s="841"/>
      <c r="C848" s="841"/>
      <c r="D848" s="841"/>
      <c r="E848" s="841"/>
      <c r="F848" s="841"/>
      <c r="G848" s="841"/>
      <c r="H848" s="841"/>
      <c r="I848" s="841"/>
      <c r="J848" s="842"/>
      <c r="K848" s="841"/>
      <c r="L848" s="841"/>
      <c r="M848" s="841"/>
      <c r="N848" s="841"/>
      <c r="O848" s="841"/>
      <c r="P848" s="841"/>
      <c r="Q848" s="841"/>
      <c r="R848" s="841"/>
      <c r="S848" s="841"/>
      <c r="T848" s="841"/>
      <c r="U848" s="841"/>
      <c r="V848" s="841"/>
      <c r="W848" s="841"/>
      <c r="X848" s="841"/>
      <c r="Y848" s="841"/>
      <c r="Z848" s="841"/>
    </row>
    <row r="849" spans="1:26" ht="15.75" customHeight="1" x14ac:dyDescent="0.2">
      <c r="A849" s="840"/>
      <c r="B849" s="841"/>
      <c r="C849" s="841"/>
      <c r="D849" s="841"/>
      <c r="E849" s="841"/>
      <c r="F849" s="841"/>
      <c r="G849" s="841"/>
      <c r="H849" s="841"/>
      <c r="I849" s="841"/>
      <c r="J849" s="842"/>
      <c r="K849" s="841"/>
      <c r="L849" s="841"/>
      <c r="M849" s="841"/>
      <c r="N849" s="841"/>
      <c r="O849" s="841"/>
      <c r="P849" s="841"/>
      <c r="Q849" s="841"/>
      <c r="R849" s="841"/>
      <c r="S849" s="841"/>
      <c r="T849" s="841"/>
      <c r="U849" s="841"/>
      <c r="V849" s="841"/>
      <c r="W849" s="841"/>
      <c r="X849" s="841"/>
      <c r="Y849" s="841"/>
      <c r="Z849" s="841"/>
    </row>
    <row r="850" spans="1:26" ht="15.75" customHeight="1" x14ac:dyDescent="0.2">
      <c r="A850" s="840"/>
      <c r="B850" s="841"/>
      <c r="C850" s="841"/>
      <c r="D850" s="841"/>
      <c r="E850" s="841"/>
      <c r="F850" s="841"/>
      <c r="G850" s="841"/>
      <c r="H850" s="841"/>
      <c r="I850" s="841"/>
      <c r="J850" s="842"/>
      <c r="K850" s="841"/>
      <c r="L850" s="841"/>
      <c r="M850" s="841"/>
      <c r="N850" s="841"/>
      <c r="O850" s="841"/>
      <c r="P850" s="841"/>
      <c r="Q850" s="841"/>
      <c r="R850" s="841"/>
      <c r="S850" s="841"/>
      <c r="T850" s="841"/>
      <c r="U850" s="841"/>
      <c r="V850" s="841"/>
      <c r="W850" s="841"/>
      <c r="X850" s="841"/>
      <c r="Y850" s="841"/>
      <c r="Z850" s="841"/>
    </row>
    <row r="851" spans="1:26" ht="15.75" customHeight="1" x14ac:dyDescent="0.2">
      <c r="A851" s="840"/>
      <c r="B851" s="841"/>
      <c r="C851" s="841"/>
      <c r="D851" s="841"/>
      <c r="E851" s="841"/>
      <c r="F851" s="841"/>
      <c r="G851" s="841"/>
      <c r="H851" s="841"/>
      <c r="I851" s="841"/>
      <c r="J851" s="842"/>
      <c r="K851" s="841"/>
      <c r="L851" s="841"/>
      <c r="M851" s="841"/>
      <c r="N851" s="841"/>
      <c r="O851" s="841"/>
      <c r="P851" s="841"/>
      <c r="Q851" s="841"/>
      <c r="R851" s="841"/>
      <c r="S851" s="841"/>
      <c r="T851" s="841"/>
      <c r="U851" s="841"/>
      <c r="V851" s="841"/>
      <c r="W851" s="841"/>
      <c r="X851" s="841"/>
      <c r="Y851" s="841"/>
      <c r="Z851" s="841"/>
    </row>
    <row r="852" spans="1:26" ht="15.75" customHeight="1" x14ac:dyDescent="0.2">
      <c r="A852" s="840"/>
      <c r="B852" s="841"/>
      <c r="C852" s="841"/>
      <c r="D852" s="841"/>
      <c r="E852" s="841"/>
      <c r="F852" s="841"/>
      <c r="G852" s="841"/>
      <c r="H852" s="841"/>
      <c r="I852" s="841"/>
      <c r="J852" s="842"/>
      <c r="K852" s="841"/>
      <c r="L852" s="841"/>
      <c r="M852" s="841"/>
      <c r="N852" s="841"/>
      <c r="O852" s="841"/>
      <c r="P852" s="841"/>
      <c r="Q852" s="841"/>
      <c r="R852" s="841"/>
      <c r="S852" s="841"/>
      <c r="T852" s="841"/>
      <c r="U852" s="841"/>
      <c r="V852" s="841"/>
      <c r="W852" s="841"/>
      <c r="X852" s="841"/>
      <c r="Y852" s="841"/>
      <c r="Z852" s="841"/>
    </row>
    <row r="853" spans="1:26" ht="15.75" customHeight="1" x14ac:dyDescent="0.2">
      <c r="A853" s="840"/>
      <c r="B853" s="841"/>
      <c r="C853" s="841"/>
      <c r="D853" s="841"/>
      <c r="E853" s="841"/>
      <c r="F853" s="841"/>
      <c r="G853" s="841"/>
      <c r="H853" s="841"/>
      <c r="I853" s="841"/>
      <c r="J853" s="842"/>
      <c r="K853" s="841"/>
      <c r="L853" s="841"/>
      <c r="M853" s="841"/>
      <c r="N853" s="841"/>
      <c r="O853" s="841"/>
      <c r="P853" s="841"/>
      <c r="Q853" s="841"/>
      <c r="R853" s="841"/>
      <c r="S853" s="841"/>
      <c r="T853" s="841"/>
      <c r="U853" s="841"/>
      <c r="V853" s="841"/>
      <c r="W853" s="841"/>
      <c r="X853" s="841"/>
      <c r="Y853" s="841"/>
      <c r="Z853" s="841"/>
    </row>
    <row r="854" spans="1:26" ht="15.75" customHeight="1" x14ac:dyDescent="0.2">
      <c r="A854" s="840"/>
      <c r="B854" s="841"/>
      <c r="C854" s="841"/>
      <c r="D854" s="841"/>
      <c r="E854" s="841"/>
      <c r="F854" s="841"/>
      <c r="G854" s="841"/>
      <c r="H854" s="841"/>
      <c r="I854" s="841"/>
      <c r="J854" s="842"/>
      <c r="K854" s="841"/>
      <c r="L854" s="841"/>
      <c r="M854" s="841"/>
      <c r="N854" s="841"/>
      <c r="O854" s="841"/>
      <c r="P854" s="841"/>
      <c r="Q854" s="841"/>
      <c r="R854" s="841"/>
      <c r="S854" s="841"/>
      <c r="T854" s="841"/>
      <c r="U854" s="841"/>
      <c r="V854" s="841"/>
      <c r="W854" s="841"/>
      <c r="X854" s="841"/>
      <c r="Y854" s="841"/>
      <c r="Z854" s="841"/>
    </row>
    <row r="855" spans="1:26" ht="15.75" customHeight="1" x14ac:dyDescent="0.2">
      <c r="A855" s="840"/>
      <c r="B855" s="841"/>
      <c r="C855" s="841"/>
      <c r="D855" s="841"/>
      <c r="E855" s="841"/>
      <c r="F855" s="841"/>
      <c r="G855" s="841"/>
      <c r="H855" s="841"/>
      <c r="I855" s="841"/>
      <c r="J855" s="842"/>
      <c r="K855" s="841"/>
      <c r="L855" s="841"/>
      <c r="M855" s="841"/>
      <c r="N855" s="841"/>
      <c r="O855" s="841"/>
      <c r="P855" s="841"/>
      <c r="Q855" s="841"/>
      <c r="R855" s="841"/>
      <c r="S855" s="841"/>
      <c r="T855" s="841"/>
      <c r="U855" s="841"/>
      <c r="V855" s="841"/>
      <c r="W855" s="841"/>
      <c r="X855" s="841"/>
      <c r="Y855" s="841"/>
      <c r="Z855" s="841"/>
    </row>
    <row r="856" spans="1:26" ht="15.75" customHeight="1" x14ac:dyDescent="0.2">
      <c r="A856" s="840"/>
      <c r="B856" s="841"/>
      <c r="C856" s="841"/>
      <c r="D856" s="841"/>
      <c r="E856" s="841"/>
      <c r="F856" s="841"/>
      <c r="G856" s="841"/>
      <c r="H856" s="841"/>
      <c r="I856" s="841"/>
      <c r="J856" s="842"/>
      <c r="K856" s="841"/>
      <c r="L856" s="841"/>
      <c r="M856" s="841"/>
      <c r="N856" s="841"/>
      <c r="O856" s="841"/>
      <c r="P856" s="841"/>
      <c r="Q856" s="841"/>
      <c r="R856" s="841"/>
      <c r="S856" s="841"/>
      <c r="T856" s="841"/>
      <c r="U856" s="841"/>
      <c r="V856" s="841"/>
      <c r="W856" s="841"/>
      <c r="X856" s="841"/>
      <c r="Y856" s="841"/>
      <c r="Z856" s="841"/>
    </row>
    <row r="857" spans="1:26" ht="15.75" customHeight="1" x14ac:dyDescent="0.2">
      <c r="A857" s="840"/>
      <c r="B857" s="841"/>
      <c r="C857" s="841"/>
      <c r="D857" s="841"/>
      <c r="E857" s="841"/>
      <c r="F857" s="841"/>
      <c r="G857" s="841"/>
      <c r="H857" s="841"/>
      <c r="I857" s="841"/>
      <c r="J857" s="842"/>
      <c r="K857" s="841"/>
      <c r="L857" s="841"/>
      <c r="M857" s="841"/>
      <c r="N857" s="841"/>
      <c r="O857" s="841"/>
      <c r="P857" s="841"/>
      <c r="Q857" s="841"/>
      <c r="R857" s="841"/>
      <c r="S857" s="841"/>
      <c r="T857" s="841"/>
      <c r="U857" s="841"/>
      <c r="V857" s="841"/>
      <c r="W857" s="841"/>
      <c r="X857" s="841"/>
      <c r="Y857" s="841"/>
      <c r="Z857" s="841"/>
    </row>
    <row r="858" spans="1:26" ht="15.75" customHeight="1" x14ac:dyDescent="0.2">
      <c r="A858" s="840"/>
      <c r="B858" s="841"/>
      <c r="C858" s="841"/>
      <c r="D858" s="841"/>
      <c r="E858" s="841"/>
      <c r="F858" s="841"/>
      <c r="G858" s="841"/>
      <c r="H858" s="841"/>
      <c r="I858" s="841"/>
      <c r="J858" s="842"/>
      <c r="K858" s="841"/>
      <c r="L858" s="841"/>
      <c r="M858" s="841"/>
      <c r="N858" s="841"/>
      <c r="O858" s="841"/>
      <c r="P858" s="841"/>
      <c r="Q858" s="841"/>
      <c r="R858" s="841"/>
      <c r="S858" s="841"/>
      <c r="T858" s="841"/>
      <c r="U858" s="841"/>
      <c r="V858" s="841"/>
      <c r="W858" s="841"/>
      <c r="X858" s="841"/>
      <c r="Y858" s="841"/>
      <c r="Z858" s="841"/>
    </row>
    <row r="859" spans="1:26" ht="15.75" customHeight="1" x14ac:dyDescent="0.2">
      <c r="A859" s="840"/>
      <c r="B859" s="841"/>
      <c r="C859" s="841"/>
      <c r="D859" s="841"/>
      <c r="E859" s="841"/>
      <c r="F859" s="841"/>
      <c r="G859" s="841"/>
      <c r="H859" s="841"/>
      <c r="I859" s="841"/>
      <c r="J859" s="842"/>
      <c r="K859" s="841"/>
      <c r="L859" s="841"/>
      <c r="M859" s="841"/>
      <c r="N859" s="841"/>
      <c r="O859" s="841"/>
      <c r="P859" s="841"/>
      <c r="Q859" s="841"/>
      <c r="R859" s="841"/>
      <c r="S859" s="841"/>
      <c r="T859" s="841"/>
      <c r="U859" s="841"/>
      <c r="V859" s="841"/>
      <c r="W859" s="841"/>
      <c r="X859" s="841"/>
      <c r="Y859" s="841"/>
      <c r="Z859" s="841"/>
    </row>
    <row r="860" spans="1:26" ht="15.75" customHeight="1" x14ac:dyDescent="0.2">
      <c r="A860" s="840"/>
      <c r="B860" s="841"/>
      <c r="C860" s="841"/>
      <c r="D860" s="841"/>
      <c r="E860" s="841"/>
      <c r="F860" s="841"/>
      <c r="G860" s="841"/>
      <c r="H860" s="841"/>
      <c r="I860" s="841"/>
      <c r="J860" s="842"/>
      <c r="K860" s="841"/>
      <c r="L860" s="841"/>
      <c r="M860" s="841"/>
      <c r="N860" s="841"/>
      <c r="O860" s="841"/>
      <c r="P860" s="841"/>
      <c r="Q860" s="841"/>
      <c r="R860" s="841"/>
      <c r="S860" s="841"/>
      <c r="T860" s="841"/>
      <c r="U860" s="841"/>
      <c r="V860" s="841"/>
      <c r="W860" s="841"/>
      <c r="X860" s="841"/>
      <c r="Y860" s="841"/>
      <c r="Z860" s="841"/>
    </row>
    <row r="861" spans="1:26" ht="15.75" customHeight="1" x14ac:dyDescent="0.2">
      <c r="A861" s="840"/>
      <c r="B861" s="841"/>
      <c r="C861" s="841"/>
      <c r="D861" s="841"/>
      <c r="E861" s="841"/>
      <c r="F861" s="841"/>
      <c r="G861" s="841"/>
      <c r="H861" s="841"/>
      <c r="I861" s="841"/>
      <c r="J861" s="842"/>
      <c r="K861" s="841"/>
      <c r="L861" s="841"/>
      <c r="M861" s="841"/>
      <c r="N861" s="841"/>
      <c r="O861" s="841"/>
      <c r="P861" s="841"/>
      <c r="Q861" s="841"/>
      <c r="R861" s="841"/>
      <c r="S861" s="841"/>
      <c r="T861" s="841"/>
      <c r="U861" s="841"/>
      <c r="V861" s="841"/>
      <c r="W861" s="841"/>
      <c r="X861" s="841"/>
      <c r="Y861" s="841"/>
      <c r="Z861" s="841"/>
    </row>
    <row r="862" spans="1:26" ht="15.75" customHeight="1" x14ac:dyDescent="0.2">
      <c r="A862" s="840"/>
      <c r="B862" s="841"/>
      <c r="C862" s="841"/>
      <c r="D862" s="841"/>
      <c r="E862" s="841"/>
      <c r="F862" s="841"/>
      <c r="G862" s="841"/>
      <c r="H862" s="841"/>
      <c r="I862" s="841"/>
      <c r="J862" s="842"/>
      <c r="K862" s="841"/>
      <c r="L862" s="841"/>
      <c r="M862" s="841"/>
      <c r="N862" s="841"/>
      <c r="O862" s="841"/>
      <c r="P862" s="841"/>
      <c r="Q862" s="841"/>
      <c r="R862" s="841"/>
      <c r="S862" s="841"/>
      <c r="T862" s="841"/>
      <c r="U862" s="841"/>
      <c r="V862" s="841"/>
      <c r="W862" s="841"/>
      <c r="X862" s="841"/>
      <c r="Y862" s="841"/>
      <c r="Z862" s="841"/>
    </row>
    <row r="863" spans="1:26" ht="15.75" customHeight="1" x14ac:dyDescent="0.2">
      <c r="A863" s="840"/>
      <c r="B863" s="841"/>
      <c r="C863" s="841"/>
      <c r="D863" s="841"/>
      <c r="E863" s="841"/>
      <c r="F863" s="841"/>
      <c r="G863" s="841"/>
      <c r="H863" s="841"/>
      <c r="I863" s="841"/>
      <c r="J863" s="842"/>
      <c r="K863" s="841"/>
      <c r="L863" s="841"/>
      <c r="M863" s="841"/>
      <c r="N863" s="841"/>
      <c r="O863" s="841"/>
      <c r="P863" s="841"/>
      <c r="Q863" s="841"/>
      <c r="R863" s="841"/>
      <c r="S863" s="841"/>
      <c r="T863" s="841"/>
      <c r="U863" s="841"/>
      <c r="V863" s="841"/>
      <c r="W863" s="841"/>
      <c r="X863" s="841"/>
      <c r="Y863" s="841"/>
      <c r="Z863" s="841"/>
    </row>
    <row r="864" spans="1:26" ht="15.75" customHeight="1" x14ac:dyDescent="0.2">
      <c r="A864" s="840"/>
      <c r="B864" s="841"/>
      <c r="C864" s="841"/>
      <c r="D864" s="841"/>
      <c r="E864" s="841"/>
      <c r="F864" s="841"/>
      <c r="G864" s="841"/>
      <c r="H864" s="841"/>
      <c r="I864" s="841"/>
      <c r="J864" s="842"/>
      <c r="K864" s="841"/>
      <c r="L864" s="841"/>
      <c r="M864" s="841"/>
      <c r="N864" s="841"/>
      <c r="O864" s="841"/>
      <c r="P864" s="841"/>
      <c r="Q864" s="841"/>
      <c r="R864" s="841"/>
      <c r="S864" s="841"/>
      <c r="T864" s="841"/>
      <c r="U864" s="841"/>
      <c r="V864" s="841"/>
      <c r="W864" s="841"/>
      <c r="X864" s="841"/>
      <c r="Y864" s="841"/>
      <c r="Z864" s="841"/>
    </row>
    <row r="865" spans="1:26" ht="15.75" customHeight="1" x14ac:dyDescent="0.2">
      <c r="A865" s="840"/>
      <c r="B865" s="841"/>
      <c r="C865" s="841"/>
      <c r="D865" s="841"/>
      <c r="E865" s="841"/>
      <c r="F865" s="841"/>
      <c r="G865" s="841"/>
      <c r="H865" s="841"/>
      <c r="I865" s="841"/>
      <c r="J865" s="842"/>
      <c r="K865" s="841"/>
      <c r="L865" s="841"/>
      <c r="M865" s="841"/>
      <c r="N865" s="841"/>
      <c r="O865" s="841"/>
      <c r="P865" s="841"/>
      <c r="Q865" s="841"/>
      <c r="R865" s="841"/>
      <c r="S865" s="841"/>
      <c r="T865" s="841"/>
      <c r="U865" s="841"/>
      <c r="V865" s="841"/>
      <c r="W865" s="841"/>
      <c r="X865" s="841"/>
      <c r="Y865" s="841"/>
      <c r="Z865" s="841"/>
    </row>
    <row r="866" spans="1:26" ht="15.75" customHeight="1" x14ac:dyDescent="0.2">
      <c r="A866" s="840"/>
      <c r="B866" s="841"/>
      <c r="C866" s="841"/>
      <c r="D866" s="841"/>
      <c r="E866" s="841"/>
      <c r="F866" s="841"/>
      <c r="G866" s="841"/>
      <c r="H866" s="841"/>
      <c r="I866" s="841"/>
      <c r="J866" s="842"/>
      <c r="K866" s="841"/>
      <c r="L866" s="841"/>
      <c r="M866" s="841"/>
      <c r="N866" s="841"/>
      <c r="O866" s="841"/>
      <c r="P866" s="841"/>
      <c r="Q866" s="841"/>
      <c r="R866" s="841"/>
      <c r="S866" s="841"/>
      <c r="T866" s="841"/>
      <c r="U866" s="841"/>
      <c r="V866" s="841"/>
      <c r="W866" s="841"/>
      <c r="X866" s="841"/>
      <c r="Y866" s="841"/>
      <c r="Z866" s="841"/>
    </row>
    <row r="867" spans="1:26" ht="15.75" customHeight="1" x14ac:dyDescent="0.2">
      <c r="A867" s="840"/>
      <c r="B867" s="841"/>
      <c r="C867" s="841"/>
      <c r="D867" s="841"/>
      <c r="E867" s="841"/>
      <c r="F867" s="841"/>
      <c r="G867" s="841"/>
      <c r="H867" s="841"/>
      <c r="I867" s="841"/>
      <c r="J867" s="842"/>
      <c r="K867" s="841"/>
      <c r="L867" s="841"/>
      <c r="M867" s="841"/>
      <c r="N867" s="841"/>
      <c r="O867" s="841"/>
      <c r="P867" s="841"/>
      <c r="Q867" s="841"/>
      <c r="R867" s="841"/>
      <c r="S867" s="841"/>
      <c r="T867" s="841"/>
      <c r="U867" s="841"/>
      <c r="V867" s="841"/>
      <c r="W867" s="841"/>
      <c r="X867" s="841"/>
      <c r="Y867" s="841"/>
      <c r="Z867" s="841"/>
    </row>
    <row r="868" spans="1:26" ht="15.75" customHeight="1" x14ac:dyDescent="0.2">
      <c r="A868" s="840"/>
      <c r="B868" s="841"/>
      <c r="C868" s="841"/>
      <c r="D868" s="841"/>
      <c r="E868" s="841"/>
      <c r="F868" s="841"/>
      <c r="G868" s="841"/>
      <c r="H868" s="841"/>
      <c r="I868" s="841"/>
      <c r="J868" s="842"/>
      <c r="K868" s="841"/>
      <c r="L868" s="841"/>
      <c r="M868" s="841"/>
      <c r="N868" s="841"/>
      <c r="O868" s="841"/>
      <c r="P868" s="841"/>
      <c r="Q868" s="841"/>
      <c r="R868" s="841"/>
      <c r="S868" s="841"/>
      <c r="T868" s="841"/>
      <c r="U868" s="841"/>
      <c r="V868" s="841"/>
      <c r="W868" s="841"/>
      <c r="X868" s="841"/>
      <c r="Y868" s="841"/>
      <c r="Z868" s="841"/>
    </row>
    <row r="869" spans="1:26" ht="15.75" customHeight="1" x14ac:dyDescent="0.2">
      <c r="A869" s="840"/>
      <c r="B869" s="841"/>
      <c r="C869" s="841"/>
      <c r="D869" s="841"/>
      <c r="E869" s="841"/>
      <c r="F869" s="841"/>
      <c r="G869" s="841"/>
      <c r="H869" s="841"/>
      <c r="I869" s="841"/>
      <c r="J869" s="842"/>
      <c r="K869" s="841"/>
      <c r="L869" s="841"/>
      <c r="M869" s="841"/>
      <c r="N869" s="841"/>
      <c r="O869" s="841"/>
      <c r="P869" s="841"/>
      <c r="Q869" s="841"/>
      <c r="R869" s="841"/>
      <c r="S869" s="841"/>
      <c r="T869" s="841"/>
      <c r="U869" s="841"/>
      <c r="V869" s="841"/>
      <c r="W869" s="841"/>
      <c r="X869" s="841"/>
      <c r="Y869" s="841"/>
      <c r="Z869" s="841"/>
    </row>
    <row r="870" spans="1:26" ht="15.75" customHeight="1" x14ac:dyDescent="0.2">
      <c r="A870" s="840"/>
      <c r="B870" s="841"/>
      <c r="C870" s="841"/>
      <c r="D870" s="841"/>
      <c r="E870" s="841"/>
      <c r="F870" s="841"/>
      <c r="G870" s="841"/>
      <c r="H870" s="841"/>
      <c r="I870" s="841"/>
      <c r="J870" s="842"/>
      <c r="K870" s="841"/>
      <c r="L870" s="841"/>
      <c r="M870" s="841"/>
      <c r="N870" s="841"/>
      <c r="O870" s="841"/>
      <c r="P870" s="841"/>
      <c r="Q870" s="841"/>
      <c r="R870" s="841"/>
      <c r="S870" s="841"/>
      <c r="T870" s="841"/>
      <c r="U870" s="841"/>
      <c r="V870" s="841"/>
      <c r="W870" s="841"/>
      <c r="X870" s="841"/>
      <c r="Y870" s="841"/>
      <c r="Z870" s="841"/>
    </row>
    <row r="871" spans="1:26" ht="15.75" customHeight="1" x14ac:dyDescent="0.2">
      <c r="A871" s="840"/>
      <c r="B871" s="841"/>
      <c r="C871" s="841"/>
      <c r="D871" s="841"/>
      <c r="E871" s="841"/>
      <c r="F871" s="841"/>
      <c r="G871" s="841"/>
      <c r="H871" s="841"/>
      <c r="I871" s="841"/>
      <c r="J871" s="842"/>
      <c r="K871" s="841"/>
      <c r="L871" s="841"/>
      <c r="M871" s="841"/>
      <c r="N871" s="841"/>
      <c r="O871" s="841"/>
      <c r="P871" s="841"/>
      <c r="Q871" s="841"/>
      <c r="R871" s="841"/>
      <c r="S871" s="841"/>
      <c r="T871" s="841"/>
      <c r="U871" s="841"/>
      <c r="V871" s="841"/>
      <c r="W871" s="841"/>
      <c r="X871" s="841"/>
      <c r="Y871" s="841"/>
      <c r="Z871" s="841"/>
    </row>
    <row r="872" spans="1:26" ht="15.75" customHeight="1" x14ac:dyDescent="0.2">
      <c r="A872" s="840"/>
      <c r="B872" s="841"/>
      <c r="C872" s="841"/>
      <c r="D872" s="841"/>
      <c r="E872" s="841"/>
      <c r="F872" s="841"/>
      <c r="G872" s="841"/>
      <c r="H872" s="841"/>
      <c r="I872" s="841"/>
      <c r="J872" s="842"/>
      <c r="K872" s="841"/>
      <c r="L872" s="841"/>
      <c r="M872" s="841"/>
      <c r="N872" s="841"/>
      <c r="O872" s="841"/>
      <c r="P872" s="841"/>
      <c r="Q872" s="841"/>
      <c r="R872" s="841"/>
      <c r="S872" s="841"/>
      <c r="T872" s="841"/>
      <c r="U872" s="841"/>
      <c r="V872" s="841"/>
      <c r="W872" s="841"/>
      <c r="X872" s="841"/>
      <c r="Y872" s="841"/>
      <c r="Z872" s="841"/>
    </row>
    <row r="873" spans="1:26" ht="15.75" customHeight="1" x14ac:dyDescent="0.2">
      <c r="A873" s="840"/>
      <c r="B873" s="841"/>
      <c r="C873" s="841"/>
      <c r="D873" s="841"/>
      <c r="E873" s="841"/>
      <c r="F873" s="841"/>
      <c r="G873" s="841"/>
      <c r="H873" s="841"/>
      <c r="I873" s="841"/>
      <c r="J873" s="842"/>
      <c r="K873" s="841"/>
      <c r="L873" s="841"/>
      <c r="M873" s="841"/>
      <c r="N873" s="841"/>
      <c r="O873" s="841"/>
      <c r="P873" s="841"/>
      <c r="Q873" s="841"/>
      <c r="R873" s="841"/>
      <c r="S873" s="841"/>
      <c r="T873" s="841"/>
      <c r="U873" s="841"/>
      <c r="V873" s="841"/>
      <c r="W873" s="841"/>
      <c r="X873" s="841"/>
      <c r="Y873" s="841"/>
      <c r="Z873" s="841"/>
    </row>
    <row r="874" spans="1:26" ht="15.75" customHeight="1" x14ac:dyDescent="0.2">
      <c r="A874" s="840"/>
      <c r="B874" s="841"/>
      <c r="C874" s="841"/>
      <c r="D874" s="841"/>
      <c r="E874" s="841"/>
      <c r="F874" s="841"/>
      <c r="G874" s="841"/>
      <c r="H874" s="841"/>
      <c r="I874" s="841"/>
      <c r="J874" s="842"/>
      <c r="K874" s="841"/>
      <c r="L874" s="841"/>
      <c r="M874" s="841"/>
      <c r="N874" s="841"/>
      <c r="O874" s="841"/>
      <c r="P874" s="841"/>
      <c r="Q874" s="841"/>
      <c r="R874" s="841"/>
      <c r="S874" s="841"/>
      <c r="T874" s="841"/>
      <c r="U874" s="841"/>
      <c r="V874" s="841"/>
      <c r="W874" s="841"/>
      <c r="X874" s="841"/>
      <c r="Y874" s="841"/>
      <c r="Z874" s="841"/>
    </row>
    <row r="875" spans="1:26" ht="15.75" customHeight="1" x14ac:dyDescent="0.2">
      <c r="A875" s="840"/>
      <c r="B875" s="841"/>
      <c r="C875" s="841"/>
      <c r="D875" s="841"/>
      <c r="E875" s="841"/>
      <c r="F875" s="841"/>
      <c r="G875" s="841"/>
      <c r="H875" s="841"/>
      <c r="I875" s="841"/>
      <c r="J875" s="842"/>
      <c r="K875" s="841"/>
      <c r="L875" s="841"/>
      <c r="M875" s="841"/>
      <c r="N875" s="841"/>
      <c r="O875" s="841"/>
      <c r="P875" s="841"/>
      <c r="Q875" s="841"/>
      <c r="R875" s="841"/>
      <c r="S875" s="841"/>
      <c r="T875" s="841"/>
      <c r="U875" s="841"/>
      <c r="V875" s="841"/>
      <c r="W875" s="841"/>
      <c r="X875" s="841"/>
      <c r="Y875" s="841"/>
      <c r="Z875" s="841"/>
    </row>
    <row r="876" spans="1:26" ht="15.75" customHeight="1" x14ac:dyDescent="0.2">
      <c r="A876" s="840"/>
      <c r="B876" s="841"/>
      <c r="C876" s="841"/>
      <c r="D876" s="841"/>
      <c r="E876" s="841"/>
      <c r="F876" s="841"/>
      <c r="G876" s="841"/>
      <c r="H876" s="841"/>
      <c r="I876" s="841"/>
      <c r="J876" s="842"/>
      <c r="K876" s="841"/>
      <c r="L876" s="841"/>
      <c r="M876" s="841"/>
      <c r="N876" s="841"/>
      <c r="O876" s="841"/>
      <c r="P876" s="841"/>
      <c r="Q876" s="841"/>
      <c r="R876" s="841"/>
      <c r="S876" s="841"/>
      <c r="T876" s="841"/>
      <c r="U876" s="841"/>
      <c r="V876" s="841"/>
      <c r="W876" s="841"/>
      <c r="X876" s="841"/>
      <c r="Y876" s="841"/>
      <c r="Z876" s="841"/>
    </row>
    <row r="877" spans="1:26" ht="15.75" customHeight="1" x14ac:dyDescent="0.2">
      <c r="A877" s="840"/>
      <c r="B877" s="841"/>
      <c r="C877" s="841"/>
      <c r="D877" s="841"/>
      <c r="E877" s="841"/>
      <c r="F877" s="841"/>
      <c r="G877" s="841"/>
      <c r="H877" s="841"/>
      <c r="I877" s="841"/>
      <c r="J877" s="842"/>
      <c r="K877" s="841"/>
      <c r="L877" s="841"/>
      <c r="M877" s="841"/>
      <c r="N877" s="841"/>
      <c r="O877" s="841"/>
      <c r="P877" s="841"/>
      <c r="Q877" s="841"/>
      <c r="R877" s="841"/>
      <c r="S877" s="841"/>
      <c r="T877" s="841"/>
      <c r="U877" s="841"/>
      <c r="V877" s="841"/>
      <c r="W877" s="841"/>
      <c r="X877" s="841"/>
      <c r="Y877" s="841"/>
      <c r="Z877" s="841"/>
    </row>
    <row r="878" spans="1:26" ht="15.75" customHeight="1" x14ac:dyDescent="0.2">
      <c r="A878" s="840"/>
      <c r="B878" s="841"/>
      <c r="C878" s="841"/>
      <c r="D878" s="841"/>
      <c r="E878" s="841"/>
      <c r="F878" s="841"/>
      <c r="G878" s="841"/>
      <c r="H878" s="841"/>
      <c r="I878" s="841"/>
      <c r="J878" s="842"/>
      <c r="K878" s="841"/>
      <c r="L878" s="841"/>
      <c r="M878" s="841"/>
      <c r="N878" s="841"/>
      <c r="O878" s="841"/>
      <c r="P878" s="841"/>
      <c r="Q878" s="841"/>
      <c r="R878" s="841"/>
      <c r="S878" s="841"/>
      <c r="T878" s="841"/>
      <c r="U878" s="841"/>
      <c r="V878" s="841"/>
      <c r="W878" s="841"/>
      <c r="X878" s="841"/>
      <c r="Y878" s="841"/>
      <c r="Z878" s="841"/>
    </row>
    <row r="879" spans="1:26" ht="15.75" customHeight="1" x14ac:dyDescent="0.2">
      <c r="A879" s="840"/>
      <c r="B879" s="841"/>
      <c r="C879" s="841"/>
      <c r="D879" s="841"/>
      <c r="E879" s="841"/>
      <c r="F879" s="841"/>
      <c r="G879" s="841"/>
      <c r="H879" s="841"/>
      <c r="I879" s="841"/>
      <c r="J879" s="842"/>
      <c r="K879" s="841"/>
      <c r="L879" s="841"/>
      <c r="M879" s="841"/>
      <c r="N879" s="841"/>
      <c r="O879" s="841"/>
      <c r="P879" s="841"/>
      <c r="Q879" s="841"/>
      <c r="R879" s="841"/>
      <c r="S879" s="841"/>
      <c r="T879" s="841"/>
      <c r="U879" s="841"/>
      <c r="V879" s="841"/>
      <c r="W879" s="841"/>
      <c r="X879" s="841"/>
      <c r="Y879" s="841"/>
      <c r="Z879" s="841"/>
    </row>
    <row r="880" spans="1:26" ht="15.75" customHeight="1" x14ac:dyDescent="0.2">
      <c r="A880" s="840"/>
      <c r="B880" s="841"/>
      <c r="C880" s="841"/>
      <c r="D880" s="841"/>
      <c r="E880" s="841"/>
      <c r="F880" s="841"/>
      <c r="G880" s="841"/>
      <c r="H880" s="841"/>
      <c r="I880" s="841"/>
      <c r="J880" s="842"/>
      <c r="K880" s="841"/>
      <c r="L880" s="841"/>
      <c r="M880" s="841"/>
      <c r="N880" s="841"/>
      <c r="O880" s="841"/>
      <c r="P880" s="841"/>
      <c r="Q880" s="841"/>
      <c r="R880" s="841"/>
      <c r="S880" s="841"/>
      <c r="T880" s="841"/>
      <c r="U880" s="841"/>
      <c r="V880" s="841"/>
      <c r="W880" s="841"/>
      <c r="X880" s="841"/>
      <c r="Y880" s="841"/>
      <c r="Z880" s="841"/>
    </row>
    <row r="881" spans="1:26" ht="15.75" customHeight="1" x14ac:dyDescent="0.2">
      <c r="A881" s="840"/>
      <c r="B881" s="841"/>
      <c r="C881" s="841"/>
      <c r="D881" s="841"/>
      <c r="E881" s="841"/>
      <c r="F881" s="841"/>
      <c r="G881" s="841"/>
      <c r="H881" s="841"/>
      <c r="I881" s="841"/>
      <c r="J881" s="842"/>
      <c r="K881" s="841"/>
      <c r="L881" s="841"/>
      <c r="M881" s="841"/>
      <c r="N881" s="841"/>
      <c r="O881" s="841"/>
      <c r="P881" s="841"/>
      <c r="Q881" s="841"/>
      <c r="R881" s="841"/>
      <c r="S881" s="841"/>
      <c r="T881" s="841"/>
      <c r="U881" s="841"/>
      <c r="V881" s="841"/>
      <c r="W881" s="841"/>
      <c r="X881" s="841"/>
      <c r="Y881" s="841"/>
      <c r="Z881" s="841"/>
    </row>
    <row r="882" spans="1:26" ht="15.75" customHeight="1" x14ac:dyDescent="0.2">
      <c r="A882" s="840"/>
      <c r="B882" s="841"/>
      <c r="C882" s="841"/>
      <c r="D882" s="841"/>
      <c r="E882" s="841"/>
      <c r="F882" s="841"/>
      <c r="G882" s="841"/>
      <c r="H882" s="841"/>
      <c r="I882" s="841"/>
      <c r="J882" s="842"/>
      <c r="K882" s="841"/>
      <c r="L882" s="841"/>
      <c r="M882" s="841"/>
      <c r="N882" s="841"/>
      <c r="O882" s="841"/>
      <c r="P882" s="841"/>
      <c r="Q882" s="841"/>
      <c r="R882" s="841"/>
      <c r="S882" s="841"/>
      <c r="T882" s="841"/>
      <c r="U882" s="841"/>
      <c r="V882" s="841"/>
      <c r="W882" s="841"/>
      <c r="X882" s="841"/>
      <c r="Y882" s="841"/>
      <c r="Z882" s="841"/>
    </row>
    <row r="883" spans="1:26" ht="15.75" customHeight="1" x14ac:dyDescent="0.2">
      <c r="A883" s="840"/>
      <c r="B883" s="841"/>
      <c r="C883" s="841"/>
      <c r="D883" s="841"/>
      <c r="E883" s="841"/>
      <c r="F883" s="841"/>
      <c r="G883" s="841"/>
      <c r="H883" s="841"/>
      <c r="I883" s="841"/>
      <c r="J883" s="842"/>
      <c r="K883" s="841"/>
      <c r="L883" s="841"/>
      <c r="M883" s="841"/>
      <c r="N883" s="841"/>
      <c r="O883" s="841"/>
      <c r="P883" s="841"/>
      <c r="Q883" s="841"/>
      <c r="R883" s="841"/>
      <c r="S883" s="841"/>
      <c r="T883" s="841"/>
      <c r="U883" s="841"/>
      <c r="V883" s="841"/>
      <c r="W883" s="841"/>
      <c r="X883" s="841"/>
      <c r="Y883" s="841"/>
      <c r="Z883" s="841"/>
    </row>
    <row r="884" spans="1:26" ht="15.75" customHeight="1" x14ac:dyDescent="0.2">
      <c r="A884" s="840"/>
      <c r="B884" s="841"/>
      <c r="C884" s="841"/>
      <c r="D884" s="841"/>
      <c r="E884" s="841"/>
      <c r="F884" s="841"/>
      <c r="G884" s="841"/>
      <c r="H884" s="841"/>
      <c r="I884" s="841"/>
      <c r="J884" s="842"/>
      <c r="K884" s="841"/>
      <c r="L884" s="841"/>
      <c r="M884" s="841"/>
      <c r="N884" s="841"/>
      <c r="O884" s="841"/>
      <c r="P884" s="841"/>
      <c r="Q884" s="841"/>
      <c r="R884" s="841"/>
      <c r="S884" s="841"/>
      <c r="T884" s="841"/>
      <c r="U884" s="841"/>
      <c r="V884" s="841"/>
      <c r="W884" s="841"/>
      <c r="X884" s="841"/>
      <c r="Y884" s="841"/>
      <c r="Z884" s="841"/>
    </row>
    <row r="885" spans="1:26" ht="15.75" customHeight="1" x14ac:dyDescent="0.2">
      <c r="A885" s="840"/>
      <c r="B885" s="841"/>
      <c r="C885" s="841"/>
      <c r="D885" s="841"/>
      <c r="E885" s="841"/>
      <c r="F885" s="841"/>
      <c r="G885" s="841"/>
      <c r="H885" s="841"/>
      <c r="I885" s="841"/>
      <c r="J885" s="842"/>
      <c r="K885" s="841"/>
      <c r="L885" s="841"/>
      <c r="M885" s="841"/>
      <c r="N885" s="841"/>
      <c r="O885" s="841"/>
      <c r="P885" s="841"/>
      <c r="Q885" s="841"/>
      <c r="R885" s="841"/>
      <c r="S885" s="841"/>
      <c r="T885" s="841"/>
      <c r="U885" s="841"/>
      <c r="V885" s="841"/>
      <c r="W885" s="841"/>
      <c r="X885" s="841"/>
      <c r="Y885" s="841"/>
      <c r="Z885" s="841"/>
    </row>
    <row r="886" spans="1:26" ht="15.75" customHeight="1" x14ac:dyDescent="0.2">
      <c r="A886" s="840"/>
      <c r="B886" s="841"/>
      <c r="C886" s="841"/>
      <c r="D886" s="841"/>
      <c r="E886" s="841"/>
      <c r="F886" s="841"/>
      <c r="G886" s="841"/>
      <c r="H886" s="841"/>
      <c r="I886" s="841"/>
      <c r="J886" s="842"/>
      <c r="K886" s="841"/>
      <c r="L886" s="841"/>
      <c r="M886" s="841"/>
      <c r="N886" s="841"/>
      <c r="O886" s="841"/>
      <c r="P886" s="841"/>
      <c r="Q886" s="841"/>
      <c r="R886" s="841"/>
      <c r="S886" s="841"/>
      <c r="T886" s="841"/>
      <c r="U886" s="841"/>
      <c r="V886" s="841"/>
      <c r="W886" s="841"/>
      <c r="X886" s="841"/>
      <c r="Y886" s="841"/>
      <c r="Z886" s="841"/>
    </row>
    <row r="887" spans="1:26" ht="15.75" customHeight="1" x14ac:dyDescent="0.2">
      <c r="A887" s="840"/>
      <c r="B887" s="841"/>
      <c r="C887" s="841"/>
      <c r="D887" s="841"/>
      <c r="E887" s="841"/>
      <c r="F887" s="841"/>
      <c r="G887" s="841"/>
      <c r="H887" s="841"/>
      <c r="I887" s="841"/>
      <c r="J887" s="842"/>
      <c r="K887" s="841"/>
      <c r="L887" s="841"/>
      <c r="M887" s="841"/>
      <c r="N887" s="841"/>
      <c r="O887" s="841"/>
      <c r="P887" s="841"/>
      <c r="Q887" s="841"/>
      <c r="R887" s="841"/>
      <c r="S887" s="841"/>
      <c r="T887" s="841"/>
      <c r="U887" s="841"/>
      <c r="V887" s="841"/>
      <c r="W887" s="841"/>
      <c r="X887" s="841"/>
      <c r="Y887" s="841"/>
      <c r="Z887" s="841"/>
    </row>
    <row r="888" spans="1:26" ht="15.75" customHeight="1" x14ac:dyDescent="0.2">
      <c r="A888" s="840"/>
      <c r="B888" s="841"/>
      <c r="C888" s="841"/>
      <c r="D888" s="841"/>
      <c r="E888" s="841"/>
      <c r="F888" s="841"/>
      <c r="G888" s="841"/>
      <c r="H888" s="841"/>
      <c r="I888" s="841"/>
      <c r="J888" s="842"/>
      <c r="K888" s="841"/>
      <c r="L888" s="841"/>
      <c r="M888" s="841"/>
      <c r="N888" s="841"/>
      <c r="O888" s="841"/>
      <c r="P888" s="841"/>
      <c r="Q888" s="841"/>
      <c r="R888" s="841"/>
      <c r="S888" s="841"/>
      <c r="T888" s="841"/>
      <c r="U888" s="841"/>
      <c r="V888" s="841"/>
      <c r="W888" s="841"/>
      <c r="X888" s="841"/>
      <c r="Y888" s="841"/>
      <c r="Z888" s="841"/>
    </row>
    <row r="889" spans="1:26" ht="15.75" customHeight="1" x14ac:dyDescent="0.2">
      <c r="A889" s="840"/>
      <c r="B889" s="841"/>
      <c r="C889" s="841"/>
      <c r="D889" s="841"/>
      <c r="E889" s="841"/>
      <c r="F889" s="841"/>
      <c r="G889" s="841"/>
      <c r="H889" s="841"/>
      <c r="I889" s="841"/>
      <c r="J889" s="842"/>
      <c r="K889" s="841"/>
      <c r="L889" s="841"/>
      <c r="M889" s="841"/>
      <c r="N889" s="841"/>
      <c r="O889" s="841"/>
      <c r="P889" s="841"/>
      <c r="Q889" s="841"/>
      <c r="R889" s="841"/>
      <c r="S889" s="841"/>
      <c r="T889" s="841"/>
      <c r="U889" s="841"/>
      <c r="V889" s="841"/>
      <c r="W889" s="841"/>
      <c r="X889" s="841"/>
      <c r="Y889" s="841"/>
      <c r="Z889" s="841"/>
    </row>
    <row r="890" spans="1:26" ht="15.75" customHeight="1" x14ac:dyDescent="0.2">
      <c r="A890" s="840"/>
      <c r="B890" s="841"/>
      <c r="C890" s="841"/>
      <c r="D890" s="841"/>
      <c r="E890" s="841"/>
      <c r="F890" s="841"/>
      <c r="G890" s="841"/>
      <c r="H890" s="841"/>
      <c r="I890" s="841"/>
      <c r="J890" s="842"/>
      <c r="K890" s="841"/>
      <c r="L890" s="841"/>
      <c r="M890" s="841"/>
      <c r="N890" s="841"/>
      <c r="O890" s="841"/>
      <c r="P890" s="841"/>
      <c r="Q890" s="841"/>
      <c r="R890" s="841"/>
      <c r="S890" s="841"/>
      <c r="T890" s="841"/>
      <c r="U890" s="841"/>
      <c r="V890" s="841"/>
      <c r="W890" s="841"/>
      <c r="X890" s="841"/>
      <c r="Y890" s="841"/>
      <c r="Z890" s="841"/>
    </row>
    <row r="891" spans="1:26" ht="15.75" customHeight="1" x14ac:dyDescent="0.2">
      <c r="A891" s="840"/>
      <c r="B891" s="841"/>
      <c r="C891" s="841"/>
      <c r="D891" s="841"/>
      <c r="E891" s="841"/>
      <c r="F891" s="841"/>
      <c r="G891" s="841"/>
      <c r="H891" s="841"/>
      <c r="I891" s="841"/>
      <c r="J891" s="842"/>
      <c r="K891" s="841"/>
      <c r="L891" s="841"/>
      <c r="M891" s="841"/>
      <c r="N891" s="841"/>
      <c r="O891" s="841"/>
      <c r="P891" s="841"/>
      <c r="Q891" s="841"/>
      <c r="R891" s="841"/>
      <c r="S891" s="841"/>
      <c r="T891" s="841"/>
      <c r="U891" s="841"/>
      <c r="V891" s="841"/>
      <c r="W891" s="841"/>
      <c r="X891" s="841"/>
      <c r="Y891" s="841"/>
      <c r="Z891" s="841"/>
    </row>
    <row r="892" spans="1:26" ht="15.75" customHeight="1" x14ac:dyDescent="0.2">
      <c r="A892" s="840"/>
      <c r="B892" s="841"/>
      <c r="C892" s="841"/>
      <c r="D892" s="841"/>
      <c r="E892" s="841"/>
      <c r="F892" s="841"/>
      <c r="G892" s="841"/>
      <c r="H892" s="841"/>
      <c r="I892" s="841"/>
      <c r="J892" s="842"/>
      <c r="K892" s="841"/>
      <c r="L892" s="841"/>
      <c r="M892" s="841"/>
      <c r="N892" s="841"/>
      <c r="O892" s="841"/>
      <c r="P892" s="841"/>
      <c r="Q892" s="841"/>
      <c r="R892" s="841"/>
      <c r="S892" s="841"/>
      <c r="T892" s="841"/>
      <c r="U892" s="841"/>
      <c r="V892" s="841"/>
      <c r="W892" s="841"/>
      <c r="X892" s="841"/>
      <c r="Y892" s="841"/>
      <c r="Z892" s="841"/>
    </row>
    <row r="893" spans="1:26" ht="15.75" customHeight="1" x14ac:dyDescent="0.2">
      <c r="A893" s="840"/>
      <c r="B893" s="841"/>
      <c r="C893" s="841"/>
      <c r="D893" s="841"/>
      <c r="E893" s="841"/>
      <c r="F893" s="841"/>
      <c r="G893" s="841"/>
      <c r="H893" s="841"/>
      <c r="I893" s="841"/>
      <c r="J893" s="842"/>
      <c r="K893" s="841"/>
      <c r="L893" s="841"/>
      <c r="M893" s="841"/>
      <c r="N893" s="841"/>
      <c r="O893" s="841"/>
      <c r="P893" s="841"/>
      <c r="Q893" s="841"/>
      <c r="R893" s="841"/>
      <c r="S893" s="841"/>
      <c r="T893" s="841"/>
      <c r="U893" s="841"/>
      <c r="V893" s="841"/>
      <c r="W893" s="841"/>
      <c r="X893" s="841"/>
      <c r="Y893" s="841"/>
      <c r="Z893" s="841"/>
    </row>
    <row r="894" spans="1:26" ht="15.75" customHeight="1" x14ac:dyDescent="0.2">
      <c r="A894" s="840"/>
      <c r="B894" s="841"/>
      <c r="C894" s="841"/>
      <c r="D894" s="841"/>
      <c r="E894" s="841"/>
      <c r="F894" s="841"/>
      <c r="G894" s="841"/>
      <c r="H894" s="841"/>
      <c r="I894" s="841"/>
      <c r="J894" s="842"/>
      <c r="K894" s="841"/>
      <c r="L894" s="841"/>
      <c r="M894" s="841"/>
      <c r="N894" s="841"/>
      <c r="O894" s="841"/>
      <c r="P894" s="841"/>
      <c r="Q894" s="841"/>
      <c r="R894" s="841"/>
      <c r="S894" s="841"/>
      <c r="T894" s="841"/>
      <c r="U894" s="841"/>
      <c r="V894" s="841"/>
      <c r="W894" s="841"/>
      <c r="X894" s="841"/>
      <c r="Y894" s="841"/>
      <c r="Z894" s="841"/>
    </row>
    <row r="895" spans="1:26" ht="15.75" customHeight="1" x14ac:dyDescent="0.2">
      <c r="A895" s="840"/>
      <c r="B895" s="841"/>
      <c r="C895" s="841"/>
      <c r="D895" s="841"/>
      <c r="E895" s="841"/>
      <c r="F895" s="841"/>
      <c r="G895" s="841"/>
      <c r="H895" s="841"/>
      <c r="I895" s="841"/>
      <c r="J895" s="842"/>
      <c r="K895" s="841"/>
      <c r="L895" s="841"/>
      <c r="M895" s="841"/>
      <c r="N895" s="841"/>
      <c r="O895" s="841"/>
      <c r="P895" s="841"/>
      <c r="Q895" s="841"/>
      <c r="R895" s="841"/>
      <c r="S895" s="841"/>
      <c r="T895" s="841"/>
      <c r="U895" s="841"/>
      <c r="V895" s="841"/>
      <c r="W895" s="841"/>
      <c r="X895" s="841"/>
      <c r="Y895" s="841"/>
      <c r="Z895" s="841"/>
    </row>
    <row r="896" spans="1:26" ht="15.75" customHeight="1" x14ac:dyDescent="0.2">
      <c r="A896" s="840"/>
      <c r="B896" s="841"/>
      <c r="C896" s="841"/>
      <c r="D896" s="841"/>
      <c r="E896" s="841"/>
      <c r="F896" s="841"/>
      <c r="G896" s="841"/>
      <c r="H896" s="841"/>
      <c r="I896" s="841"/>
      <c r="J896" s="842"/>
      <c r="K896" s="841"/>
      <c r="L896" s="841"/>
      <c r="M896" s="841"/>
      <c r="N896" s="841"/>
      <c r="O896" s="841"/>
      <c r="P896" s="841"/>
      <c r="Q896" s="841"/>
      <c r="R896" s="841"/>
      <c r="S896" s="841"/>
      <c r="T896" s="841"/>
      <c r="U896" s="841"/>
      <c r="V896" s="841"/>
      <c r="W896" s="841"/>
      <c r="X896" s="841"/>
      <c r="Y896" s="841"/>
      <c r="Z896" s="841"/>
    </row>
    <row r="897" spans="1:26" ht="15.75" customHeight="1" x14ac:dyDescent="0.2">
      <c r="A897" s="840"/>
      <c r="B897" s="841"/>
      <c r="C897" s="841"/>
      <c r="D897" s="841"/>
      <c r="E897" s="841"/>
      <c r="F897" s="841"/>
      <c r="G897" s="841"/>
      <c r="H897" s="841"/>
      <c r="I897" s="841"/>
      <c r="J897" s="842"/>
      <c r="K897" s="841"/>
      <c r="L897" s="841"/>
      <c r="M897" s="841"/>
      <c r="N897" s="841"/>
      <c r="O897" s="841"/>
      <c r="P897" s="841"/>
      <c r="Q897" s="841"/>
      <c r="R897" s="841"/>
      <c r="S897" s="841"/>
      <c r="T897" s="841"/>
      <c r="U897" s="841"/>
      <c r="V897" s="841"/>
      <c r="W897" s="841"/>
      <c r="X897" s="841"/>
      <c r="Y897" s="841"/>
      <c r="Z897" s="841"/>
    </row>
    <row r="898" spans="1:26" ht="15.75" customHeight="1" x14ac:dyDescent="0.2">
      <c r="A898" s="840"/>
      <c r="B898" s="841"/>
      <c r="C898" s="841"/>
      <c r="D898" s="841"/>
      <c r="E898" s="841"/>
      <c r="F898" s="841"/>
      <c r="G898" s="841"/>
      <c r="H898" s="841"/>
      <c r="I898" s="841"/>
      <c r="J898" s="842"/>
      <c r="K898" s="841"/>
      <c r="L898" s="841"/>
      <c r="M898" s="841"/>
      <c r="N898" s="841"/>
      <c r="O898" s="841"/>
      <c r="P898" s="841"/>
      <c r="Q898" s="841"/>
      <c r="R898" s="841"/>
      <c r="S898" s="841"/>
      <c r="T898" s="841"/>
      <c r="U898" s="841"/>
      <c r="V898" s="841"/>
      <c r="W898" s="841"/>
      <c r="X898" s="841"/>
      <c r="Y898" s="841"/>
      <c r="Z898" s="841"/>
    </row>
    <row r="899" spans="1:26" ht="15.75" customHeight="1" x14ac:dyDescent="0.2">
      <c r="A899" s="840"/>
      <c r="B899" s="841"/>
      <c r="C899" s="841"/>
      <c r="D899" s="841"/>
      <c r="E899" s="841"/>
      <c r="F899" s="841"/>
      <c r="G899" s="841"/>
      <c r="H899" s="841"/>
      <c r="I899" s="841"/>
      <c r="J899" s="842"/>
      <c r="K899" s="841"/>
      <c r="L899" s="841"/>
      <c r="M899" s="841"/>
      <c r="N899" s="841"/>
      <c r="O899" s="841"/>
      <c r="P899" s="841"/>
      <c r="Q899" s="841"/>
      <c r="R899" s="841"/>
      <c r="S899" s="841"/>
      <c r="T899" s="841"/>
      <c r="U899" s="841"/>
      <c r="V899" s="841"/>
      <c r="W899" s="841"/>
      <c r="X899" s="841"/>
      <c r="Y899" s="841"/>
      <c r="Z899" s="841"/>
    </row>
    <row r="900" spans="1:26" ht="15.75" customHeight="1" x14ac:dyDescent="0.2">
      <c r="A900" s="840"/>
      <c r="B900" s="841"/>
      <c r="C900" s="841"/>
      <c r="D900" s="841"/>
      <c r="E900" s="841"/>
      <c r="F900" s="841"/>
      <c r="G900" s="841"/>
      <c r="H900" s="841"/>
      <c r="I900" s="841"/>
      <c r="J900" s="842"/>
      <c r="K900" s="841"/>
      <c r="L900" s="841"/>
      <c r="M900" s="841"/>
      <c r="N900" s="841"/>
      <c r="O900" s="841"/>
      <c r="P900" s="841"/>
      <c r="Q900" s="841"/>
      <c r="R900" s="841"/>
      <c r="S900" s="841"/>
      <c r="T900" s="841"/>
      <c r="U900" s="841"/>
      <c r="V900" s="841"/>
      <c r="W900" s="841"/>
      <c r="X900" s="841"/>
      <c r="Y900" s="841"/>
      <c r="Z900" s="841"/>
    </row>
    <row r="901" spans="1:26" ht="15.75" customHeight="1" x14ac:dyDescent="0.2">
      <c r="A901" s="840"/>
      <c r="B901" s="841"/>
      <c r="C901" s="841"/>
      <c r="D901" s="841"/>
      <c r="E901" s="841"/>
      <c r="F901" s="841"/>
      <c r="G901" s="841"/>
      <c r="H901" s="841"/>
      <c r="I901" s="841"/>
      <c r="J901" s="842"/>
      <c r="K901" s="841"/>
      <c r="L901" s="841"/>
      <c r="M901" s="841"/>
      <c r="N901" s="841"/>
      <c r="O901" s="841"/>
      <c r="P901" s="841"/>
      <c r="Q901" s="841"/>
      <c r="R901" s="841"/>
      <c r="S901" s="841"/>
      <c r="T901" s="841"/>
      <c r="U901" s="841"/>
      <c r="V901" s="841"/>
      <c r="W901" s="841"/>
      <c r="X901" s="841"/>
      <c r="Y901" s="841"/>
      <c r="Z901" s="841"/>
    </row>
    <row r="902" spans="1:26" ht="15.75" customHeight="1" x14ac:dyDescent="0.2">
      <c r="A902" s="840"/>
      <c r="B902" s="841"/>
      <c r="C902" s="841"/>
      <c r="D902" s="841"/>
      <c r="E902" s="841"/>
      <c r="F902" s="841"/>
      <c r="G902" s="841"/>
      <c r="H902" s="841"/>
      <c r="I902" s="841"/>
      <c r="J902" s="842"/>
      <c r="K902" s="841"/>
      <c r="L902" s="841"/>
      <c r="M902" s="841"/>
      <c r="N902" s="841"/>
      <c r="O902" s="841"/>
      <c r="P902" s="841"/>
      <c r="Q902" s="841"/>
      <c r="R902" s="841"/>
      <c r="S902" s="841"/>
      <c r="T902" s="841"/>
      <c r="U902" s="841"/>
      <c r="V902" s="841"/>
      <c r="W902" s="841"/>
      <c r="X902" s="841"/>
      <c r="Y902" s="841"/>
      <c r="Z902" s="841"/>
    </row>
    <row r="903" spans="1:26" ht="15.75" customHeight="1" x14ac:dyDescent="0.2">
      <c r="A903" s="840"/>
      <c r="B903" s="841"/>
      <c r="C903" s="841"/>
      <c r="D903" s="841"/>
      <c r="E903" s="841"/>
      <c r="F903" s="841"/>
      <c r="G903" s="841"/>
      <c r="H903" s="841"/>
      <c r="I903" s="841"/>
      <c r="J903" s="842"/>
      <c r="K903" s="841"/>
      <c r="L903" s="841"/>
      <c r="M903" s="841"/>
      <c r="N903" s="841"/>
      <c r="O903" s="841"/>
      <c r="P903" s="841"/>
      <c r="Q903" s="841"/>
      <c r="R903" s="841"/>
      <c r="S903" s="841"/>
      <c r="T903" s="841"/>
      <c r="U903" s="841"/>
      <c r="V903" s="841"/>
      <c r="W903" s="841"/>
      <c r="X903" s="841"/>
      <c r="Y903" s="841"/>
      <c r="Z903" s="841"/>
    </row>
    <row r="904" spans="1:26" ht="15.75" customHeight="1" x14ac:dyDescent="0.2">
      <c r="A904" s="840"/>
      <c r="B904" s="841"/>
      <c r="C904" s="841"/>
      <c r="D904" s="841"/>
      <c r="E904" s="841"/>
      <c r="F904" s="841"/>
      <c r="G904" s="841"/>
      <c r="H904" s="841"/>
      <c r="I904" s="841"/>
      <c r="J904" s="842"/>
      <c r="K904" s="841"/>
      <c r="L904" s="841"/>
      <c r="M904" s="841"/>
      <c r="N904" s="841"/>
      <c r="O904" s="841"/>
      <c r="P904" s="841"/>
      <c r="Q904" s="841"/>
      <c r="R904" s="841"/>
      <c r="S904" s="841"/>
      <c r="T904" s="841"/>
      <c r="U904" s="841"/>
      <c r="V904" s="841"/>
      <c r="W904" s="841"/>
      <c r="X904" s="841"/>
      <c r="Y904" s="841"/>
      <c r="Z904" s="841"/>
    </row>
    <row r="905" spans="1:26" ht="15.75" customHeight="1" x14ac:dyDescent="0.2">
      <c r="A905" s="840"/>
      <c r="B905" s="841"/>
      <c r="C905" s="841"/>
      <c r="D905" s="841"/>
      <c r="E905" s="841"/>
      <c r="F905" s="841"/>
      <c r="G905" s="841"/>
      <c r="H905" s="841"/>
      <c r="I905" s="841"/>
      <c r="J905" s="842"/>
      <c r="K905" s="841"/>
      <c r="L905" s="841"/>
      <c r="M905" s="841"/>
      <c r="N905" s="841"/>
      <c r="O905" s="841"/>
      <c r="P905" s="841"/>
      <c r="Q905" s="841"/>
      <c r="R905" s="841"/>
      <c r="S905" s="841"/>
      <c r="T905" s="841"/>
      <c r="U905" s="841"/>
      <c r="V905" s="841"/>
      <c r="W905" s="841"/>
      <c r="X905" s="841"/>
      <c r="Y905" s="841"/>
      <c r="Z905" s="841"/>
    </row>
    <row r="906" spans="1:26" ht="15.75" customHeight="1" x14ac:dyDescent="0.2">
      <c r="A906" s="840"/>
      <c r="B906" s="841"/>
      <c r="C906" s="841"/>
      <c r="D906" s="841"/>
      <c r="E906" s="841"/>
      <c r="F906" s="841"/>
      <c r="G906" s="841"/>
      <c r="H906" s="841"/>
      <c r="I906" s="841"/>
      <c r="J906" s="842"/>
      <c r="K906" s="841"/>
      <c r="L906" s="841"/>
      <c r="M906" s="841"/>
      <c r="N906" s="841"/>
      <c r="O906" s="841"/>
      <c r="P906" s="841"/>
      <c r="Q906" s="841"/>
      <c r="R906" s="841"/>
      <c r="S906" s="841"/>
      <c r="T906" s="841"/>
      <c r="U906" s="841"/>
      <c r="V906" s="841"/>
      <c r="W906" s="841"/>
      <c r="X906" s="841"/>
      <c r="Y906" s="841"/>
      <c r="Z906" s="841"/>
    </row>
    <row r="907" spans="1:26" ht="15.75" customHeight="1" x14ac:dyDescent="0.2">
      <c r="A907" s="840"/>
      <c r="B907" s="841"/>
      <c r="C907" s="841"/>
      <c r="D907" s="841"/>
      <c r="E907" s="841"/>
      <c r="F907" s="841"/>
      <c r="G907" s="841"/>
      <c r="H907" s="841"/>
      <c r="I907" s="841"/>
      <c r="J907" s="842"/>
      <c r="K907" s="841"/>
      <c r="L907" s="841"/>
      <c r="M907" s="841"/>
      <c r="N907" s="841"/>
      <c r="O907" s="841"/>
      <c r="P907" s="841"/>
      <c r="Q907" s="841"/>
      <c r="R907" s="841"/>
      <c r="S907" s="841"/>
      <c r="T907" s="841"/>
      <c r="U907" s="841"/>
      <c r="V907" s="841"/>
      <c r="W907" s="841"/>
      <c r="X907" s="841"/>
      <c r="Y907" s="841"/>
      <c r="Z907" s="841"/>
    </row>
    <row r="908" spans="1:26" ht="15.75" customHeight="1" x14ac:dyDescent="0.2">
      <c r="A908" s="840"/>
      <c r="B908" s="841"/>
      <c r="C908" s="841"/>
      <c r="D908" s="841"/>
      <c r="E908" s="841"/>
      <c r="F908" s="841"/>
      <c r="G908" s="841"/>
      <c r="H908" s="841"/>
      <c r="I908" s="841"/>
      <c r="J908" s="842"/>
      <c r="K908" s="841"/>
      <c r="L908" s="841"/>
      <c r="M908" s="841"/>
      <c r="N908" s="841"/>
      <c r="O908" s="841"/>
      <c r="P908" s="841"/>
      <c r="Q908" s="841"/>
      <c r="R908" s="841"/>
      <c r="S908" s="841"/>
      <c r="T908" s="841"/>
      <c r="U908" s="841"/>
      <c r="V908" s="841"/>
      <c r="W908" s="841"/>
      <c r="X908" s="841"/>
      <c r="Y908" s="841"/>
      <c r="Z908" s="841"/>
    </row>
    <row r="909" spans="1:26" ht="15.75" customHeight="1" x14ac:dyDescent="0.2">
      <c r="A909" s="840"/>
      <c r="B909" s="841"/>
      <c r="C909" s="841"/>
      <c r="D909" s="841"/>
      <c r="E909" s="841"/>
      <c r="F909" s="841"/>
      <c r="G909" s="841"/>
      <c r="H909" s="841"/>
      <c r="I909" s="841"/>
      <c r="J909" s="842"/>
      <c r="K909" s="841"/>
      <c r="L909" s="841"/>
      <c r="M909" s="841"/>
      <c r="N909" s="841"/>
      <c r="O909" s="841"/>
      <c r="P909" s="841"/>
      <c r="Q909" s="841"/>
      <c r="R909" s="841"/>
      <c r="S909" s="841"/>
      <c r="T909" s="841"/>
      <c r="U909" s="841"/>
      <c r="V909" s="841"/>
      <c r="W909" s="841"/>
      <c r="X909" s="841"/>
      <c r="Y909" s="841"/>
      <c r="Z909" s="841"/>
    </row>
    <row r="910" spans="1:26" ht="15.75" customHeight="1" x14ac:dyDescent="0.2">
      <c r="A910" s="840"/>
      <c r="B910" s="841"/>
      <c r="C910" s="841"/>
      <c r="D910" s="841"/>
      <c r="E910" s="841"/>
      <c r="F910" s="841"/>
      <c r="G910" s="841"/>
      <c r="H910" s="841"/>
      <c r="I910" s="841"/>
      <c r="J910" s="842"/>
      <c r="K910" s="841"/>
      <c r="L910" s="841"/>
      <c r="M910" s="841"/>
      <c r="N910" s="841"/>
      <c r="O910" s="841"/>
      <c r="P910" s="841"/>
      <c r="Q910" s="841"/>
      <c r="R910" s="841"/>
      <c r="S910" s="841"/>
      <c r="T910" s="841"/>
      <c r="U910" s="841"/>
      <c r="V910" s="841"/>
      <c r="W910" s="841"/>
      <c r="X910" s="841"/>
      <c r="Y910" s="841"/>
      <c r="Z910" s="841"/>
    </row>
    <row r="911" spans="1:26" ht="15.75" customHeight="1" x14ac:dyDescent="0.2">
      <c r="A911" s="840"/>
      <c r="B911" s="841"/>
      <c r="C911" s="841"/>
      <c r="D911" s="841"/>
      <c r="E911" s="841"/>
      <c r="F911" s="841"/>
      <c r="G911" s="841"/>
      <c r="H911" s="841"/>
      <c r="I911" s="841"/>
      <c r="J911" s="842"/>
      <c r="K911" s="841"/>
      <c r="L911" s="841"/>
      <c r="M911" s="841"/>
      <c r="N911" s="841"/>
      <c r="O911" s="841"/>
      <c r="P911" s="841"/>
      <c r="Q911" s="841"/>
      <c r="R911" s="841"/>
      <c r="S911" s="841"/>
      <c r="T911" s="841"/>
      <c r="U911" s="841"/>
      <c r="V911" s="841"/>
      <c r="W911" s="841"/>
      <c r="X911" s="841"/>
      <c r="Y911" s="841"/>
      <c r="Z911" s="841"/>
    </row>
    <row r="912" spans="1:26" ht="15.75" customHeight="1" x14ac:dyDescent="0.2">
      <c r="A912" s="840"/>
      <c r="B912" s="841"/>
      <c r="C912" s="841"/>
      <c r="D912" s="841"/>
      <c r="E912" s="841"/>
      <c r="F912" s="841"/>
      <c r="G912" s="841"/>
      <c r="H912" s="841"/>
      <c r="I912" s="841"/>
      <c r="J912" s="842"/>
      <c r="K912" s="841"/>
      <c r="L912" s="841"/>
      <c r="M912" s="841"/>
      <c r="N912" s="841"/>
      <c r="O912" s="841"/>
      <c r="P912" s="841"/>
      <c r="Q912" s="841"/>
      <c r="R912" s="841"/>
      <c r="S912" s="841"/>
      <c r="T912" s="841"/>
      <c r="U912" s="841"/>
      <c r="V912" s="841"/>
      <c r="W912" s="841"/>
      <c r="X912" s="841"/>
      <c r="Y912" s="841"/>
      <c r="Z912" s="841"/>
    </row>
    <row r="913" spans="1:26" ht="15.75" customHeight="1" x14ac:dyDescent="0.2">
      <c r="A913" s="840"/>
      <c r="B913" s="841"/>
      <c r="C913" s="841"/>
      <c r="D913" s="841"/>
      <c r="E913" s="841"/>
      <c r="F913" s="841"/>
      <c r="G913" s="841"/>
      <c r="H913" s="841"/>
      <c r="I913" s="841"/>
      <c r="J913" s="842"/>
      <c r="K913" s="841"/>
      <c r="L913" s="841"/>
      <c r="M913" s="841"/>
      <c r="N913" s="841"/>
      <c r="O913" s="841"/>
      <c r="P913" s="841"/>
      <c r="Q913" s="841"/>
      <c r="R913" s="841"/>
      <c r="S913" s="841"/>
      <c r="T913" s="841"/>
      <c r="U913" s="841"/>
      <c r="V913" s="841"/>
      <c r="W913" s="841"/>
      <c r="X913" s="841"/>
      <c r="Y913" s="841"/>
      <c r="Z913" s="841"/>
    </row>
    <row r="914" spans="1:26" ht="15.75" customHeight="1" x14ac:dyDescent="0.2">
      <c r="A914" s="840"/>
      <c r="B914" s="841"/>
      <c r="C914" s="841"/>
      <c r="D914" s="841"/>
      <c r="E914" s="841"/>
      <c r="F914" s="841"/>
      <c r="G914" s="841"/>
      <c r="H914" s="841"/>
      <c r="I914" s="841"/>
      <c r="J914" s="842"/>
      <c r="K914" s="841"/>
      <c r="L914" s="841"/>
      <c r="M914" s="841"/>
      <c r="N914" s="841"/>
      <c r="O914" s="841"/>
      <c r="P914" s="841"/>
      <c r="Q914" s="841"/>
      <c r="R914" s="841"/>
      <c r="S914" s="841"/>
      <c r="T914" s="841"/>
      <c r="U914" s="841"/>
      <c r="V914" s="841"/>
      <c r="W914" s="841"/>
      <c r="X914" s="841"/>
      <c r="Y914" s="841"/>
      <c r="Z914" s="841"/>
    </row>
    <row r="915" spans="1:26" ht="15.75" customHeight="1" x14ac:dyDescent="0.2">
      <c r="A915" s="840"/>
      <c r="B915" s="841"/>
      <c r="C915" s="841"/>
      <c r="D915" s="841"/>
      <c r="E915" s="841"/>
      <c r="F915" s="841"/>
      <c r="G915" s="841"/>
      <c r="H915" s="841"/>
      <c r="I915" s="841"/>
      <c r="J915" s="842"/>
      <c r="K915" s="841"/>
      <c r="L915" s="841"/>
      <c r="M915" s="841"/>
      <c r="N915" s="841"/>
      <c r="O915" s="841"/>
      <c r="P915" s="841"/>
      <c r="Q915" s="841"/>
      <c r="R915" s="841"/>
      <c r="S915" s="841"/>
      <c r="T915" s="841"/>
      <c r="U915" s="841"/>
      <c r="V915" s="841"/>
      <c r="W915" s="841"/>
      <c r="X915" s="841"/>
      <c r="Y915" s="841"/>
      <c r="Z915" s="841"/>
    </row>
    <row r="916" spans="1:26" ht="15.75" customHeight="1" x14ac:dyDescent="0.2">
      <c r="A916" s="840"/>
      <c r="B916" s="841"/>
      <c r="C916" s="841"/>
      <c r="D916" s="841"/>
      <c r="E916" s="841"/>
      <c r="F916" s="841"/>
      <c r="G916" s="841"/>
      <c r="H916" s="841"/>
      <c r="I916" s="841"/>
      <c r="J916" s="842"/>
      <c r="K916" s="841"/>
      <c r="L916" s="841"/>
      <c r="M916" s="841"/>
      <c r="N916" s="841"/>
      <c r="O916" s="841"/>
      <c r="P916" s="841"/>
      <c r="Q916" s="841"/>
      <c r="R916" s="841"/>
      <c r="S916" s="841"/>
      <c r="T916" s="841"/>
      <c r="U916" s="841"/>
      <c r="V916" s="841"/>
      <c r="W916" s="841"/>
      <c r="X916" s="841"/>
      <c r="Y916" s="841"/>
      <c r="Z916" s="841"/>
    </row>
    <row r="917" spans="1:26" ht="15.75" customHeight="1" x14ac:dyDescent="0.2">
      <c r="A917" s="840"/>
      <c r="B917" s="841"/>
      <c r="C917" s="841"/>
      <c r="D917" s="841"/>
      <c r="E917" s="841"/>
      <c r="F917" s="841"/>
      <c r="G917" s="841"/>
      <c r="H917" s="841"/>
      <c r="I917" s="841"/>
      <c r="J917" s="842"/>
      <c r="K917" s="841"/>
      <c r="L917" s="841"/>
      <c r="M917" s="841"/>
      <c r="N917" s="841"/>
      <c r="O917" s="841"/>
      <c r="P917" s="841"/>
      <c r="Q917" s="841"/>
      <c r="R917" s="841"/>
      <c r="S917" s="841"/>
      <c r="T917" s="841"/>
      <c r="U917" s="841"/>
      <c r="V917" s="841"/>
      <c r="W917" s="841"/>
      <c r="X917" s="841"/>
      <c r="Y917" s="841"/>
      <c r="Z917" s="841"/>
    </row>
    <row r="918" spans="1:26" ht="15.75" customHeight="1" x14ac:dyDescent="0.2">
      <c r="A918" s="840"/>
      <c r="B918" s="841"/>
      <c r="C918" s="841"/>
      <c r="D918" s="841"/>
      <c r="E918" s="841"/>
      <c r="F918" s="841"/>
      <c r="G918" s="841"/>
      <c r="H918" s="841"/>
      <c r="I918" s="841"/>
      <c r="J918" s="842"/>
      <c r="K918" s="841"/>
      <c r="L918" s="841"/>
      <c r="M918" s="841"/>
      <c r="N918" s="841"/>
      <c r="O918" s="841"/>
      <c r="P918" s="841"/>
      <c r="Q918" s="841"/>
      <c r="R918" s="841"/>
      <c r="S918" s="841"/>
      <c r="T918" s="841"/>
      <c r="U918" s="841"/>
      <c r="V918" s="841"/>
      <c r="W918" s="841"/>
      <c r="X918" s="841"/>
      <c r="Y918" s="841"/>
      <c r="Z918" s="841"/>
    </row>
    <row r="919" spans="1:26" ht="15.75" customHeight="1" x14ac:dyDescent="0.2">
      <c r="A919" s="840"/>
      <c r="B919" s="841"/>
      <c r="C919" s="841"/>
      <c r="D919" s="841"/>
      <c r="E919" s="841"/>
      <c r="F919" s="841"/>
      <c r="G919" s="841"/>
      <c r="H919" s="841"/>
      <c r="I919" s="841"/>
      <c r="J919" s="842"/>
      <c r="K919" s="841"/>
      <c r="L919" s="841"/>
      <c r="M919" s="841"/>
      <c r="N919" s="841"/>
      <c r="O919" s="841"/>
      <c r="P919" s="841"/>
      <c r="Q919" s="841"/>
      <c r="R919" s="841"/>
      <c r="S919" s="841"/>
      <c r="T919" s="841"/>
      <c r="U919" s="841"/>
      <c r="V919" s="841"/>
      <c r="W919" s="841"/>
      <c r="X919" s="841"/>
      <c r="Y919" s="841"/>
      <c r="Z919" s="841"/>
    </row>
    <row r="920" spans="1:26" ht="15.75" customHeight="1" x14ac:dyDescent="0.2">
      <c r="A920" s="840"/>
      <c r="B920" s="841"/>
      <c r="C920" s="841"/>
      <c r="D920" s="841"/>
      <c r="E920" s="841"/>
      <c r="F920" s="841"/>
      <c r="G920" s="841"/>
      <c r="H920" s="841"/>
      <c r="I920" s="841"/>
      <c r="J920" s="842"/>
      <c r="K920" s="841"/>
      <c r="L920" s="841"/>
      <c r="M920" s="841"/>
      <c r="N920" s="841"/>
      <c r="O920" s="841"/>
      <c r="P920" s="841"/>
      <c r="Q920" s="841"/>
      <c r="R920" s="841"/>
      <c r="S920" s="841"/>
      <c r="T920" s="841"/>
      <c r="U920" s="841"/>
      <c r="V920" s="841"/>
      <c r="W920" s="841"/>
      <c r="X920" s="841"/>
      <c r="Y920" s="841"/>
      <c r="Z920" s="841"/>
    </row>
    <row r="921" spans="1:26" ht="15.75" customHeight="1" x14ac:dyDescent="0.2">
      <c r="A921" s="840"/>
      <c r="B921" s="841"/>
      <c r="C921" s="841"/>
      <c r="D921" s="841"/>
      <c r="E921" s="841"/>
      <c r="F921" s="841"/>
      <c r="G921" s="841"/>
      <c r="H921" s="841"/>
      <c r="I921" s="841"/>
      <c r="J921" s="842"/>
      <c r="K921" s="841"/>
      <c r="L921" s="841"/>
      <c r="M921" s="841"/>
      <c r="N921" s="841"/>
      <c r="O921" s="841"/>
      <c r="P921" s="841"/>
      <c r="Q921" s="841"/>
      <c r="R921" s="841"/>
      <c r="S921" s="841"/>
      <c r="T921" s="841"/>
      <c r="U921" s="841"/>
      <c r="V921" s="841"/>
      <c r="W921" s="841"/>
      <c r="X921" s="841"/>
      <c r="Y921" s="841"/>
      <c r="Z921" s="841"/>
    </row>
    <row r="922" spans="1:26" ht="15.75" customHeight="1" x14ac:dyDescent="0.2">
      <c r="A922" s="840"/>
      <c r="B922" s="841"/>
      <c r="C922" s="841"/>
      <c r="D922" s="841"/>
      <c r="E922" s="841"/>
      <c r="F922" s="841"/>
      <c r="G922" s="841"/>
      <c r="H922" s="841"/>
      <c r="I922" s="841"/>
      <c r="J922" s="842"/>
      <c r="K922" s="841"/>
      <c r="L922" s="841"/>
      <c r="M922" s="841"/>
      <c r="N922" s="841"/>
      <c r="O922" s="841"/>
      <c r="P922" s="841"/>
      <c r="Q922" s="841"/>
      <c r="R922" s="841"/>
      <c r="S922" s="841"/>
      <c r="T922" s="841"/>
      <c r="U922" s="841"/>
      <c r="V922" s="841"/>
      <c r="W922" s="841"/>
      <c r="X922" s="841"/>
      <c r="Y922" s="841"/>
      <c r="Z922" s="841"/>
    </row>
    <row r="923" spans="1:26" ht="15.75" customHeight="1" x14ac:dyDescent="0.2">
      <c r="A923" s="840"/>
      <c r="B923" s="841"/>
      <c r="C923" s="841"/>
      <c r="D923" s="841"/>
      <c r="E923" s="841"/>
      <c r="F923" s="841"/>
      <c r="G923" s="841"/>
      <c r="H923" s="841"/>
      <c r="I923" s="841"/>
      <c r="J923" s="842"/>
      <c r="K923" s="841"/>
      <c r="L923" s="841"/>
      <c r="M923" s="841"/>
      <c r="N923" s="841"/>
      <c r="O923" s="841"/>
      <c r="P923" s="841"/>
      <c r="Q923" s="841"/>
      <c r="R923" s="841"/>
      <c r="S923" s="841"/>
      <c r="T923" s="841"/>
      <c r="U923" s="841"/>
      <c r="V923" s="841"/>
      <c r="W923" s="841"/>
      <c r="X923" s="841"/>
      <c r="Y923" s="841"/>
      <c r="Z923" s="841"/>
    </row>
    <row r="924" spans="1:26" ht="15.75" customHeight="1" x14ac:dyDescent="0.2">
      <c r="A924" s="840"/>
      <c r="B924" s="841"/>
      <c r="C924" s="841"/>
      <c r="D924" s="841"/>
      <c r="E924" s="841"/>
      <c r="F924" s="841"/>
      <c r="G924" s="841"/>
      <c r="H924" s="841"/>
      <c r="I924" s="841"/>
      <c r="J924" s="842"/>
      <c r="K924" s="841"/>
      <c r="L924" s="841"/>
      <c r="M924" s="841"/>
      <c r="N924" s="841"/>
      <c r="O924" s="841"/>
      <c r="P924" s="841"/>
      <c r="Q924" s="841"/>
      <c r="R924" s="841"/>
      <c r="S924" s="841"/>
      <c r="T924" s="841"/>
      <c r="U924" s="841"/>
      <c r="V924" s="841"/>
      <c r="W924" s="841"/>
      <c r="X924" s="841"/>
      <c r="Y924" s="841"/>
      <c r="Z924" s="841"/>
    </row>
    <row r="925" spans="1:26" ht="15.75" customHeight="1" x14ac:dyDescent="0.2">
      <c r="A925" s="840"/>
      <c r="B925" s="841"/>
      <c r="C925" s="841"/>
      <c r="D925" s="841"/>
      <c r="E925" s="841"/>
      <c r="F925" s="841"/>
      <c r="G925" s="841"/>
      <c r="H925" s="841"/>
      <c r="I925" s="841"/>
      <c r="J925" s="842"/>
      <c r="K925" s="841"/>
      <c r="L925" s="841"/>
      <c r="M925" s="841"/>
      <c r="N925" s="841"/>
      <c r="O925" s="841"/>
      <c r="P925" s="841"/>
      <c r="Q925" s="841"/>
      <c r="R925" s="841"/>
      <c r="S925" s="841"/>
      <c r="T925" s="841"/>
      <c r="U925" s="841"/>
      <c r="V925" s="841"/>
      <c r="W925" s="841"/>
      <c r="X925" s="841"/>
      <c r="Y925" s="841"/>
      <c r="Z925" s="841"/>
    </row>
    <row r="926" spans="1:26" ht="15.75" customHeight="1" x14ac:dyDescent="0.2">
      <c r="A926" s="840"/>
      <c r="B926" s="841"/>
      <c r="C926" s="841"/>
      <c r="D926" s="841"/>
      <c r="E926" s="841"/>
      <c r="F926" s="841"/>
      <c r="G926" s="841"/>
      <c r="H926" s="841"/>
      <c r="I926" s="841"/>
      <c r="J926" s="842"/>
      <c r="K926" s="841"/>
      <c r="L926" s="841"/>
      <c r="M926" s="841"/>
      <c r="N926" s="841"/>
      <c r="O926" s="841"/>
      <c r="P926" s="841"/>
      <c r="Q926" s="841"/>
      <c r="R926" s="841"/>
      <c r="S926" s="841"/>
      <c r="T926" s="841"/>
      <c r="U926" s="841"/>
      <c r="V926" s="841"/>
      <c r="W926" s="841"/>
      <c r="X926" s="841"/>
      <c r="Y926" s="841"/>
      <c r="Z926" s="841"/>
    </row>
    <row r="927" spans="1:26" ht="15.75" customHeight="1" x14ac:dyDescent="0.2">
      <c r="A927" s="840"/>
      <c r="B927" s="841"/>
      <c r="C927" s="841"/>
      <c r="D927" s="841"/>
      <c r="E927" s="841"/>
      <c r="F927" s="841"/>
      <c r="G927" s="841"/>
      <c r="H927" s="841"/>
      <c r="I927" s="841"/>
      <c r="J927" s="842"/>
      <c r="K927" s="841"/>
      <c r="L927" s="841"/>
      <c r="M927" s="841"/>
      <c r="N927" s="841"/>
      <c r="O927" s="841"/>
      <c r="P927" s="841"/>
      <c r="Q927" s="841"/>
      <c r="R927" s="841"/>
      <c r="S927" s="841"/>
      <c r="T927" s="841"/>
      <c r="U927" s="841"/>
      <c r="V927" s="841"/>
      <c r="W927" s="841"/>
      <c r="X927" s="841"/>
      <c r="Y927" s="841"/>
      <c r="Z927" s="841"/>
    </row>
    <row r="928" spans="1:26" ht="15.75" customHeight="1" x14ac:dyDescent="0.2">
      <c r="A928" s="840"/>
      <c r="B928" s="841"/>
      <c r="C928" s="841"/>
      <c r="D928" s="841"/>
      <c r="E928" s="841"/>
      <c r="F928" s="841"/>
      <c r="G928" s="841"/>
      <c r="H928" s="841"/>
      <c r="I928" s="841"/>
      <c r="J928" s="842"/>
      <c r="K928" s="841"/>
      <c r="L928" s="841"/>
      <c r="M928" s="841"/>
      <c r="N928" s="841"/>
      <c r="O928" s="841"/>
      <c r="P928" s="841"/>
      <c r="Q928" s="841"/>
      <c r="R928" s="841"/>
      <c r="S928" s="841"/>
      <c r="T928" s="841"/>
      <c r="U928" s="841"/>
      <c r="V928" s="841"/>
      <c r="W928" s="841"/>
      <c r="X928" s="841"/>
      <c r="Y928" s="841"/>
      <c r="Z928" s="841"/>
    </row>
    <row r="929" spans="1:26" ht="15.75" customHeight="1" x14ac:dyDescent="0.2">
      <c r="A929" s="840"/>
      <c r="B929" s="841"/>
      <c r="C929" s="841"/>
      <c r="D929" s="841"/>
      <c r="E929" s="841"/>
      <c r="F929" s="841"/>
      <c r="G929" s="841"/>
      <c r="H929" s="841"/>
      <c r="I929" s="841"/>
      <c r="J929" s="842"/>
      <c r="K929" s="841"/>
      <c r="L929" s="841"/>
      <c r="M929" s="841"/>
      <c r="N929" s="841"/>
      <c r="O929" s="841"/>
      <c r="P929" s="841"/>
      <c r="Q929" s="841"/>
      <c r="R929" s="841"/>
      <c r="S929" s="841"/>
      <c r="T929" s="841"/>
      <c r="U929" s="841"/>
      <c r="V929" s="841"/>
      <c r="W929" s="841"/>
      <c r="X929" s="841"/>
      <c r="Y929" s="841"/>
      <c r="Z929" s="841"/>
    </row>
    <row r="930" spans="1:26" ht="15.75" customHeight="1" x14ac:dyDescent="0.2">
      <c r="A930" s="840"/>
      <c r="B930" s="841"/>
      <c r="C930" s="841"/>
      <c r="D930" s="841"/>
      <c r="E930" s="841"/>
      <c r="F930" s="841"/>
      <c r="G930" s="841"/>
      <c r="H930" s="841"/>
      <c r="I930" s="841"/>
      <c r="J930" s="842"/>
      <c r="K930" s="841"/>
      <c r="L930" s="841"/>
      <c r="M930" s="841"/>
      <c r="N930" s="841"/>
      <c r="O930" s="841"/>
      <c r="P930" s="841"/>
      <c r="Q930" s="841"/>
      <c r="R930" s="841"/>
      <c r="S930" s="841"/>
      <c r="T930" s="841"/>
      <c r="U930" s="841"/>
      <c r="V930" s="841"/>
      <c r="W930" s="841"/>
      <c r="X930" s="841"/>
      <c r="Y930" s="841"/>
      <c r="Z930" s="841"/>
    </row>
    <row r="931" spans="1:26" ht="15.75" customHeight="1" x14ac:dyDescent="0.2">
      <c r="A931" s="840"/>
      <c r="B931" s="841"/>
      <c r="C931" s="841"/>
      <c r="D931" s="841"/>
      <c r="E931" s="841"/>
      <c r="F931" s="841"/>
      <c r="G931" s="841"/>
      <c r="H931" s="841"/>
      <c r="I931" s="841"/>
      <c r="J931" s="842"/>
      <c r="K931" s="841"/>
      <c r="L931" s="841"/>
      <c r="M931" s="841"/>
      <c r="N931" s="841"/>
      <c r="O931" s="841"/>
      <c r="P931" s="841"/>
      <c r="Q931" s="841"/>
      <c r="R931" s="841"/>
      <c r="S931" s="841"/>
      <c r="T931" s="841"/>
      <c r="U931" s="841"/>
      <c r="V931" s="841"/>
      <c r="W931" s="841"/>
      <c r="X931" s="841"/>
      <c r="Y931" s="841"/>
      <c r="Z931" s="841"/>
    </row>
    <row r="932" spans="1:26" ht="15.75" customHeight="1" x14ac:dyDescent="0.2">
      <c r="A932" s="840"/>
      <c r="B932" s="841"/>
      <c r="C932" s="841"/>
      <c r="D932" s="841"/>
      <c r="E932" s="841"/>
      <c r="F932" s="841"/>
      <c r="G932" s="841"/>
      <c r="H932" s="841"/>
      <c r="I932" s="841"/>
      <c r="J932" s="842"/>
      <c r="K932" s="841"/>
      <c r="L932" s="841"/>
      <c r="M932" s="841"/>
      <c r="N932" s="841"/>
      <c r="O932" s="841"/>
      <c r="P932" s="841"/>
      <c r="Q932" s="841"/>
      <c r="R932" s="841"/>
      <c r="S932" s="841"/>
      <c r="T932" s="841"/>
      <c r="U932" s="841"/>
      <c r="V932" s="841"/>
      <c r="W932" s="841"/>
      <c r="X932" s="841"/>
      <c r="Y932" s="841"/>
      <c r="Z932" s="841"/>
    </row>
    <row r="933" spans="1:26" ht="15.75" customHeight="1" x14ac:dyDescent="0.2">
      <c r="A933" s="840"/>
      <c r="B933" s="841"/>
      <c r="C933" s="841"/>
      <c r="D933" s="841"/>
      <c r="E933" s="841"/>
      <c r="F933" s="841"/>
      <c r="G933" s="841"/>
      <c r="H933" s="841"/>
      <c r="I933" s="841"/>
      <c r="J933" s="842"/>
      <c r="K933" s="841"/>
      <c r="L933" s="841"/>
      <c r="M933" s="841"/>
      <c r="N933" s="841"/>
      <c r="O933" s="841"/>
      <c r="P933" s="841"/>
      <c r="Q933" s="841"/>
      <c r="R933" s="841"/>
      <c r="S933" s="841"/>
      <c r="T933" s="841"/>
      <c r="U933" s="841"/>
      <c r="V933" s="841"/>
      <c r="W933" s="841"/>
      <c r="X933" s="841"/>
      <c r="Y933" s="841"/>
      <c r="Z933" s="841"/>
    </row>
    <row r="934" spans="1:26" ht="15.75" customHeight="1" x14ac:dyDescent="0.2">
      <c r="A934" s="840"/>
      <c r="B934" s="841"/>
      <c r="C934" s="841"/>
      <c r="D934" s="841"/>
      <c r="E934" s="841"/>
      <c r="F934" s="841"/>
      <c r="G934" s="841"/>
      <c r="H934" s="841"/>
      <c r="I934" s="841"/>
      <c r="J934" s="842"/>
      <c r="K934" s="841"/>
      <c r="L934" s="841"/>
      <c r="M934" s="841"/>
      <c r="N934" s="841"/>
      <c r="O934" s="841"/>
      <c r="P934" s="841"/>
      <c r="Q934" s="841"/>
      <c r="R934" s="841"/>
      <c r="S934" s="841"/>
      <c r="T934" s="841"/>
      <c r="U934" s="841"/>
      <c r="V934" s="841"/>
      <c r="W934" s="841"/>
      <c r="X934" s="841"/>
      <c r="Y934" s="841"/>
      <c r="Z934" s="841"/>
    </row>
    <row r="935" spans="1:26" ht="15.75" customHeight="1" x14ac:dyDescent="0.2">
      <c r="A935" s="840"/>
      <c r="B935" s="841"/>
      <c r="C935" s="841"/>
      <c r="D935" s="841"/>
      <c r="E935" s="841"/>
      <c r="F935" s="841"/>
      <c r="G935" s="841"/>
      <c r="H935" s="841"/>
      <c r="I935" s="841"/>
      <c r="J935" s="842"/>
      <c r="K935" s="841"/>
      <c r="L935" s="841"/>
      <c r="M935" s="841"/>
      <c r="N935" s="841"/>
      <c r="O935" s="841"/>
      <c r="P935" s="841"/>
      <c r="Q935" s="841"/>
      <c r="R935" s="841"/>
      <c r="S935" s="841"/>
      <c r="T935" s="841"/>
      <c r="U935" s="841"/>
      <c r="V935" s="841"/>
      <c r="W935" s="841"/>
      <c r="X935" s="841"/>
      <c r="Y935" s="841"/>
      <c r="Z935" s="841"/>
    </row>
    <row r="936" spans="1:26" ht="15.75" customHeight="1" x14ac:dyDescent="0.2">
      <c r="A936" s="840"/>
      <c r="B936" s="841"/>
      <c r="C936" s="841"/>
      <c r="D936" s="841"/>
      <c r="E936" s="841"/>
      <c r="F936" s="841"/>
      <c r="G936" s="841"/>
      <c r="H936" s="841"/>
      <c r="I936" s="841"/>
      <c r="J936" s="842"/>
      <c r="K936" s="841"/>
      <c r="L936" s="841"/>
      <c r="M936" s="841"/>
      <c r="N936" s="841"/>
      <c r="O936" s="841"/>
      <c r="P936" s="841"/>
      <c r="Q936" s="841"/>
      <c r="R936" s="841"/>
      <c r="S936" s="841"/>
      <c r="T936" s="841"/>
      <c r="U936" s="841"/>
      <c r="V936" s="841"/>
      <c r="W936" s="841"/>
      <c r="X936" s="841"/>
      <c r="Y936" s="841"/>
      <c r="Z936" s="841"/>
    </row>
    <row r="937" spans="1:26" ht="15.75" customHeight="1" x14ac:dyDescent="0.2">
      <c r="A937" s="840"/>
      <c r="B937" s="841"/>
      <c r="C937" s="841"/>
      <c r="D937" s="841"/>
      <c r="E937" s="841"/>
      <c r="F937" s="841"/>
      <c r="G937" s="841"/>
      <c r="H937" s="841"/>
      <c r="I937" s="841"/>
      <c r="J937" s="842"/>
      <c r="K937" s="841"/>
      <c r="L937" s="841"/>
      <c r="M937" s="841"/>
      <c r="N937" s="841"/>
      <c r="O937" s="841"/>
      <c r="P937" s="841"/>
      <c r="Q937" s="841"/>
      <c r="R937" s="841"/>
      <c r="S937" s="841"/>
      <c r="T937" s="841"/>
      <c r="U937" s="841"/>
      <c r="V937" s="841"/>
      <c r="W937" s="841"/>
      <c r="X937" s="841"/>
      <c r="Y937" s="841"/>
      <c r="Z937" s="841"/>
    </row>
    <row r="938" spans="1:26" ht="15.75" customHeight="1" x14ac:dyDescent="0.2">
      <c r="A938" s="840"/>
      <c r="B938" s="841"/>
      <c r="C938" s="841"/>
      <c r="D938" s="841"/>
      <c r="E938" s="841"/>
      <c r="F938" s="841"/>
      <c r="G938" s="841"/>
      <c r="H938" s="841"/>
      <c r="I938" s="841"/>
      <c r="J938" s="842"/>
      <c r="K938" s="841"/>
      <c r="L938" s="841"/>
      <c r="M938" s="841"/>
      <c r="N938" s="841"/>
      <c r="O938" s="841"/>
      <c r="P938" s="841"/>
      <c r="Q938" s="841"/>
      <c r="R938" s="841"/>
      <c r="S938" s="841"/>
      <c r="T938" s="841"/>
      <c r="U938" s="841"/>
      <c r="V938" s="841"/>
      <c r="W938" s="841"/>
      <c r="X938" s="841"/>
      <c r="Y938" s="841"/>
      <c r="Z938" s="841"/>
    </row>
    <row r="939" spans="1:26" ht="15.75" customHeight="1" x14ac:dyDescent="0.2">
      <c r="A939" s="840"/>
      <c r="B939" s="841"/>
      <c r="C939" s="841"/>
      <c r="D939" s="841"/>
      <c r="E939" s="841"/>
      <c r="F939" s="841"/>
      <c r="G939" s="841"/>
      <c r="H939" s="841"/>
      <c r="I939" s="841"/>
      <c r="J939" s="842"/>
      <c r="K939" s="841"/>
      <c r="L939" s="841"/>
      <c r="M939" s="841"/>
      <c r="N939" s="841"/>
      <c r="O939" s="841"/>
      <c r="P939" s="841"/>
      <c r="Q939" s="841"/>
      <c r="R939" s="841"/>
      <c r="S939" s="841"/>
      <c r="T939" s="841"/>
      <c r="U939" s="841"/>
      <c r="V939" s="841"/>
      <c r="W939" s="841"/>
      <c r="X939" s="841"/>
      <c r="Y939" s="841"/>
      <c r="Z939" s="841"/>
    </row>
    <row r="940" spans="1:26" ht="15.75" customHeight="1" x14ac:dyDescent="0.2">
      <c r="A940" s="840"/>
      <c r="B940" s="841"/>
      <c r="C940" s="841"/>
      <c r="D940" s="841"/>
      <c r="E940" s="841"/>
      <c r="F940" s="841"/>
      <c r="G940" s="841"/>
      <c r="H940" s="841"/>
      <c r="I940" s="841"/>
      <c r="J940" s="842"/>
      <c r="K940" s="841"/>
      <c r="L940" s="841"/>
      <c r="M940" s="841"/>
      <c r="N940" s="841"/>
      <c r="O940" s="841"/>
      <c r="P940" s="841"/>
      <c r="Q940" s="841"/>
      <c r="R940" s="841"/>
      <c r="S940" s="841"/>
      <c r="T940" s="841"/>
      <c r="U940" s="841"/>
      <c r="V940" s="841"/>
      <c r="W940" s="841"/>
      <c r="X940" s="841"/>
      <c r="Y940" s="841"/>
      <c r="Z940" s="841"/>
    </row>
    <row r="941" spans="1:26" ht="15.75" customHeight="1" x14ac:dyDescent="0.2">
      <c r="A941" s="840"/>
      <c r="B941" s="841"/>
      <c r="C941" s="841"/>
      <c r="D941" s="841"/>
      <c r="E941" s="841"/>
      <c r="F941" s="841"/>
      <c r="G941" s="841"/>
      <c r="H941" s="841"/>
      <c r="I941" s="841"/>
      <c r="J941" s="842"/>
      <c r="K941" s="841"/>
      <c r="L941" s="841"/>
      <c r="M941" s="841"/>
      <c r="N941" s="841"/>
      <c r="O941" s="841"/>
      <c r="P941" s="841"/>
      <c r="Q941" s="841"/>
      <c r="R941" s="841"/>
      <c r="S941" s="841"/>
      <c r="T941" s="841"/>
      <c r="U941" s="841"/>
      <c r="V941" s="841"/>
      <c r="W941" s="841"/>
      <c r="X941" s="841"/>
      <c r="Y941" s="841"/>
      <c r="Z941" s="841"/>
    </row>
    <row r="942" spans="1:26" ht="15.75" customHeight="1" x14ac:dyDescent="0.2">
      <c r="A942" s="840"/>
      <c r="B942" s="841"/>
      <c r="C942" s="841"/>
      <c r="D942" s="841"/>
      <c r="E942" s="841"/>
      <c r="F942" s="841"/>
      <c r="G942" s="841"/>
      <c r="H942" s="841"/>
      <c r="I942" s="841"/>
      <c r="J942" s="842"/>
      <c r="K942" s="841"/>
      <c r="L942" s="841"/>
      <c r="M942" s="841"/>
      <c r="N942" s="841"/>
      <c r="O942" s="841"/>
      <c r="P942" s="841"/>
      <c r="Q942" s="841"/>
      <c r="R942" s="841"/>
      <c r="S942" s="841"/>
      <c r="T942" s="841"/>
      <c r="U942" s="841"/>
      <c r="V942" s="841"/>
      <c r="W942" s="841"/>
      <c r="X942" s="841"/>
      <c r="Y942" s="841"/>
      <c r="Z942" s="841"/>
    </row>
    <row r="943" spans="1:26" ht="15.75" customHeight="1" x14ac:dyDescent="0.2">
      <c r="A943" s="840"/>
      <c r="B943" s="841"/>
      <c r="C943" s="841"/>
      <c r="D943" s="841"/>
      <c r="E943" s="841"/>
      <c r="F943" s="841"/>
      <c r="G943" s="841"/>
      <c r="H943" s="841"/>
      <c r="I943" s="841"/>
      <c r="J943" s="842"/>
      <c r="K943" s="841"/>
      <c r="L943" s="841"/>
      <c r="M943" s="841"/>
      <c r="N943" s="841"/>
      <c r="O943" s="841"/>
      <c r="P943" s="841"/>
      <c r="Q943" s="841"/>
      <c r="R943" s="841"/>
      <c r="S943" s="841"/>
      <c r="T943" s="841"/>
      <c r="U943" s="841"/>
      <c r="V943" s="841"/>
      <c r="W943" s="841"/>
      <c r="X943" s="841"/>
      <c r="Y943" s="841"/>
      <c r="Z943" s="841"/>
    </row>
    <row r="944" spans="1:26" ht="15.75" customHeight="1" x14ac:dyDescent="0.2">
      <c r="A944" s="840"/>
      <c r="B944" s="841"/>
      <c r="C944" s="841"/>
      <c r="D944" s="841"/>
      <c r="E944" s="841"/>
      <c r="F944" s="841"/>
      <c r="G944" s="841"/>
      <c r="H944" s="841"/>
      <c r="I944" s="841"/>
      <c r="J944" s="842"/>
      <c r="K944" s="841"/>
      <c r="L944" s="841"/>
      <c r="M944" s="841"/>
      <c r="N944" s="841"/>
      <c r="O944" s="841"/>
      <c r="P944" s="841"/>
      <c r="Q944" s="841"/>
      <c r="R944" s="841"/>
      <c r="S944" s="841"/>
      <c r="T944" s="841"/>
      <c r="U944" s="841"/>
      <c r="V944" s="841"/>
      <c r="W944" s="841"/>
      <c r="X944" s="841"/>
      <c r="Y944" s="841"/>
      <c r="Z944" s="841"/>
    </row>
    <row r="945" spans="1:26" ht="15.75" customHeight="1" x14ac:dyDescent="0.2">
      <c r="A945" s="840"/>
      <c r="B945" s="841"/>
      <c r="C945" s="841"/>
      <c r="D945" s="841"/>
      <c r="E945" s="841"/>
      <c r="F945" s="841"/>
      <c r="G945" s="841"/>
      <c r="H945" s="841"/>
      <c r="I945" s="841"/>
      <c r="J945" s="842"/>
      <c r="K945" s="841"/>
      <c r="L945" s="841"/>
      <c r="M945" s="841"/>
      <c r="N945" s="841"/>
      <c r="O945" s="841"/>
      <c r="P945" s="841"/>
      <c r="Q945" s="841"/>
      <c r="R945" s="841"/>
      <c r="S945" s="841"/>
      <c r="T945" s="841"/>
      <c r="U945" s="841"/>
      <c r="V945" s="841"/>
      <c r="W945" s="841"/>
      <c r="X945" s="841"/>
      <c r="Y945" s="841"/>
      <c r="Z945" s="841"/>
    </row>
    <row r="946" spans="1:26" ht="15.75" customHeight="1" x14ac:dyDescent="0.2">
      <c r="A946" s="840"/>
      <c r="B946" s="841"/>
      <c r="C946" s="841"/>
      <c r="D946" s="841"/>
      <c r="E946" s="841"/>
      <c r="F946" s="841"/>
      <c r="G946" s="841"/>
      <c r="H946" s="841"/>
      <c r="I946" s="841"/>
      <c r="J946" s="842"/>
      <c r="K946" s="841"/>
      <c r="L946" s="841"/>
      <c r="M946" s="841"/>
      <c r="N946" s="841"/>
      <c r="O946" s="841"/>
      <c r="P946" s="841"/>
      <c r="Q946" s="841"/>
      <c r="R946" s="841"/>
      <c r="S946" s="841"/>
      <c r="T946" s="841"/>
      <c r="U946" s="841"/>
      <c r="V946" s="841"/>
      <c r="W946" s="841"/>
      <c r="X946" s="841"/>
      <c r="Y946" s="841"/>
      <c r="Z946" s="841"/>
    </row>
    <row r="947" spans="1:26" ht="15.75" customHeight="1" x14ac:dyDescent="0.2">
      <c r="A947" s="840"/>
      <c r="B947" s="841"/>
      <c r="C947" s="841"/>
      <c r="D947" s="841"/>
      <c r="E947" s="841"/>
      <c r="F947" s="841"/>
      <c r="G947" s="841"/>
      <c r="H947" s="841"/>
      <c r="I947" s="841"/>
      <c r="J947" s="842"/>
      <c r="K947" s="841"/>
      <c r="L947" s="841"/>
      <c r="M947" s="841"/>
      <c r="N947" s="841"/>
      <c r="O947" s="841"/>
      <c r="P947" s="841"/>
      <c r="Q947" s="841"/>
      <c r="R947" s="841"/>
      <c r="S947" s="841"/>
      <c r="T947" s="841"/>
      <c r="U947" s="841"/>
      <c r="V947" s="841"/>
      <c r="W947" s="841"/>
      <c r="X947" s="841"/>
      <c r="Y947" s="841"/>
      <c r="Z947" s="841"/>
    </row>
    <row r="948" spans="1:26" ht="15.75" customHeight="1" x14ac:dyDescent="0.2">
      <c r="A948" s="840"/>
      <c r="B948" s="841"/>
      <c r="C948" s="841"/>
      <c r="D948" s="841"/>
      <c r="E948" s="841"/>
      <c r="F948" s="841"/>
      <c r="G948" s="841"/>
      <c r="H948" s="841"/>
      <c r="I948" s="841"/>
      <c r="J948" s="842"/>
      <c r="K948" s="841"/>
      <c r="L948" s="841"/>
      <c r="M948" s="841"/>
      <c r="N948" s="841"/>
      <c r="O948" s="841"/>
      <c r="P948" s="841"/>
      <c r="Q948" s="841"/>
      <c r="R948" s="841"/>
      <c r="S948" s="841"/>
      <c r="T948" s="841"/>
      <c r="U948" s="841"/>
      <c r="V948" s="841"/>
      <c r="W948" s="841"/>
      <c r="X948" s="841"/>
      <c r="Y948" s="841"/>
      <c r="Z948" s="841"/>
    </row>
    <row r="949" spans="1:26" ht="15.75" customHeight="1" x14ac:dyDescent="0.2">
      <c r="A949" s="840"/>
      <c r="B949" s="841"/>
      <c r="C949" s="841"/>
      <c r="D949" s="841"/>
      <c r="E949" s="841"/>
      <c r="F949" s="841"/>
      <c r="G949" s="841"/>
      <c r="H949" s="841"/>
      <c r="I949" s="841"/>
      <c r="J949" s="842"/>
      <c r="K949" s="841"/>
      <c r="L949" s="841"/>
      <c r="M949" s="841"/>
      <c r="N949" s="841"/>
      <c r="O949" s="841"/>
      <c r="P949" s="841"/>
      <c r="Q949" s="841"/>
      <c r="R949" s="841"/>
      <c r="S949" s="841"/>
      <c r="T949" s="841"/>
      <c r="U949" s="841"/>
      <c r="V949" s="841"/>
      <c r="W949" s="841"/>
      <c r="X949" s="841"/>
      <c r="Y949" s="841"/>
      <c r="Z949" s="841"/>
    </row>
    <row r="950" spans="1:26" ht="15.75" customHeight="1" x14ac:dyDescent="0.2">
      <c r="A950" s="840"/>
      <c r="B950" s="841"/>
      <c r="C950" s="841"/>
      <c r="D950" s="841"/>
      <c r="E950" s="841"/>
      <c r="F950" s="841"/>
      <c r="G950" s="841"/>
      <c r="H950" s="841"/>
      <c r="I950" s="841"/>
      <c r="J950" s="842"/>
      <c r="K950" s="841"/>
      <c r="L950" s="841"/>
      <c r="M950" s="841"/>
      <c r="N950" s="841"/>
      <c r="O950" s="841"/>
      <c r="P950" s="841"/>
      <c r="Q950" s="841"/>
      <c r="R950" s="841"/>
      <c r="S950" s="841"/>
      <c r="T950" s="841"/>
      <c r="U950" s="841"/>
      <c r="V950" s="841"/>
      <c r="W950" s="841"/>
      <c r="X950" s="841"/>
      <c r="Y950" s="841"/>
      <c r="Z950" s="841"/>
    </row>
    <row r="951" spans="1:26" ht="15.75" customHeight="1" x14ac:dyDescent="0.2">
      <c r="A951" s="840"/>
      <c r="B951" s="841"/>
      <c r="C951" s="841"/>
      <c r="D951" s="841"/>
      <c r="E951" s="841"/>
      <c r="F951" s="841"/>
      <c r="G951" s="841"/>
      <c r="H951" s="841"/>
      <c r="I951" s="841"/>
      <c r="J951" s="842"/>
      <c r="K951" s="841"/>
      <c r="L951" s="841"/>
      <c r="M951" s="841"/>
      <c r="N951" s="841"/>
      <c r="O951" s="841"/>
      <c r="P951" s="841"/>
      <c r="Q951" s="841"/>
      <c r="R951" s="841"/>
      <c r="S951" s="841"/>
      <c r="T951" s="841"/>
      <c r="U951" s="841"/>
      <c r="V951" s="841"/>
      <c r="W951" s="841"/>
      <c r="X951" s="841"/>
      <c r="Y951" s="841"/>
      <c r="Z951" s="841"/>
    </row>
    <row r="952" spans="1:26" ht="15.75" customHeight="1" x14ac:dyDescent="0.2">
      <c r="A952" s="840"/>
      <c r="B952" s="841"/>
      <c r="C952" s="841"/>
      <c r="D952" s="841"/>
      <c r="E952" s="841"/>
      <c r="F952" s="841"/>
      <c r="G952" s="841"/>
      <c r="H952" s="841"/>
      <c r="I952" s="841"/>
      <c r="J952" s="842"/>
      <c r="K952" s="841"/>
      <c r="L952" s="841"/>
      <c r="M952" s="841"/>
      <c r="N952" s="841"/>
      <c r="O952" s="841"/>
      <c r="P952" s="841"/>
      <c r="Q952" s="841"/>
      <c r="R952" s="841"/>
      <c r="S952" s="841"/>
      <c r="T952" s="841"/>
      <c r="U952" s="841"/>
      <c r="V952" s="841"/>
      <c r="W952" s="841"/>
      <c r="X952" s="841"/>
      <c r="Y952" s="841"/>
      <c r="Z952" s="841"/>
    </row>
    <row r="953" spans="1:26" ht="15.75" customHeight="1" x14ac:dyDescent="0.2">
      <c r="A953" s="840"/>
      <c r="B953" s="841"/>
      <c r="C953" s="841"/>
      <c r="D953" s="841"/>
      <c r="E953" s="841"/>
      <c r="F953" s="841"/>
      <c r="G953" s="841"/>
      <c r="H953" s="841"/>
      <c r="I953" s="841"/>
      <c r="J953" s="842"/>
      <c r="K953" s="841"/>
      <c r="L953" s="841"/>
      <c r="M953" s="841"/>
      <c r="N953" s="841"/>
      <c r="O953" s="841"/>
      <c r="P953" s="841"/>
      <c r="Q953" s="841"/>
      <c r="R953" s="841"/>
      <c r="S953" s="841"/>
      <c r="T953" s="841"/>
      <c r="U953" s="841"/>
      <c r="V953" s="841"/>
      <c r="W953" s="841"/>
      <c r="X953" s="841"/>
      <c r="Y953" s="841"/>
      <c r="Z953" s="841"/>
    </row>
    <row r="954" spans="1:26" ht="15.75" customHeight="1" x14ac:dyDescent="0.2">
      <c r="A954" s="840"/>
      <c r="B954" s="841"/>
      <c r="C954" s="841"/>
      <c r="D954" s="841"/>
      <c r="E954" s="841"/>
      <c r="F954" s="841"/>
      <c r="G954" s="841"/>
      <c r="H954" s="841"/>
      <c r="I954" s="841"/>
      <c r="J954" s="842"/>
      <c r="K954" s="841"/>
      <c r="L954" s="841"/>
      <c r="M954" s="841"/>
      <c r="N954" s="841"/>
      <c r="O954" s="841"/>
      <c r="P954" s="841"/>
      <c r="Q954" s="841"/>
      <c r="R954" s="841"/>
      <c r="S954" s="841"/>
      <c r="T954" s="841"/>
      <c r="U954" s="841"/>
      <c r="V954" s="841"/>
      <c r="W954" s="841"/>
      <c r="X954" s="841"/>
      <c r="Y954" s="841"/>
      <c r="Z954" s="841"/>
    </row>
    <row r="955" spans="1:26" ht="15.75" customHeight="1" x14ac:dyDescent="0.2">
      <c r="A955" s="840"/>
      <c r="B955" s="841"/>
      <c r="C955" s="841"/>
      <c r="D955" s="841"/>
      <c r="E955" s="841"/>
      <c r="F955" s="841"/>
      <c r="G955" s="841"/>
      <c r="H955" s="841"/>
      <c r="I955" s="841"/>
      <c r="J955" s="842"/>
      <c r="K955" s="841"/>
      <c r="L955" s="841"/>
      <c r="M955" s="841"/>
      <c r="N955" s="841"/>
      <c r="O955" s="841"/>
      <c r="P955" s="841"/>
      <c r="Q955" s="841"/>
      <c r="R955" s="841"/>
      <c r="S955" s="841"/>
      <c r="T955" s="841"/>
      <c r="U955" s="841"/>
      <c r="V955" s="841"/>
      <c r="W955" s="841"/>
      <c r="X955" s="841"/>
      <c r="Y955" s="841"/>
      <c r="Z955" s="841"/>
    </row>
    <row r="956" spans="1:26" ht="15.75" customHeight="1" x14ac:dyDescent="0.2">
      <c r="A956" s="840"/>
      <c r="B956" s="841"/>
      <c r="C956" s="841"/>
      <c r="D956" s="841"/>
      <c r="E956" s="841"/>
      <c r="F956" s="841"/>
      <c r="G956" s="841"/>
      <c r="H956" s="841"/>
      <c r="I956" s="841"/>
      <c r="J956" s="842"/>
      <c r="K956" s="841"/>
      <c r="L956" s="841"/>
      <c r="M956" s="841"/>
      <c r="N956" s="841"/>
      <c r="O956" s="841"/>
      <c r="P956" s="841"/>
      <c r="Q956" s="841"/>
      <c r="R956" s="841"/>
      <c r="S956" s="841"/>
      <c r="T956" s="841"/>
      <c r="U956" s="841"/>
      <c r="V956" s="841"/>
      <c r="W956" s="841"/>
      <c r="X956" s="841"/>
      <c r="Y956" s="841"/>
      <c r="Z956" s="841"/>
    </row>
    <row r="957" spans="1:26" ht="15.75" customHeight="1" x14ac:dyDescent="0.2">
      <c r="A957" s="840"/>
      <c r="B957" s="841"/>
      <c r="C957" s="841"/>
      <c r="D957" s="841"/>
      <c r="E957" s="841"/>
      <c r="F957" s="841"/>
      <c r="G957" s="841"/>
      <c r="H957" s="841"/>
      <c r="I957" s="841"/>
      <c r="J957" s="842"/>
      <c r="K957" s="841"/>
      <c r="L957" s="841"/>
      <c r="M957" s="841"/>
      <c r="N957" s="841"/>
      <c r="O957" s="841"/>
      <c r="P957" s="841"/>
      <c r="Q957" s="841"/>
      <c r="R957" s="841"/>
      <c r="S957" s="841"/>
      <c r="T957" s="841"/>
      <c r="U957" s="841"/>
      <c r="V957" s="841"/>
      <c r="W957" s="841"/>
      <c r="X957" s="841"/>
      <c r="Y957" s="841"/>
      <c r="Z957" s="841"/>
    </row>
    <row r="958" spans="1:26" ht="15.75" customHeight="1" x14ac:dyDescent="0.2">
      <c r="A958" s="840"/>
      <c r="B958" s="841"/>
      <c r="C958" s="841"/>
      <c r="D958" s="841"/>
      <c r="E958" s="841"/>
      <c r="F958" s="841"/>
      <c r="G958" s="841"/>
      <c r="H958" s="841"/>
      <c r="I958" s="841"/>
      <c r="J958" s="842"/>
      <c r="K958" s="841"/>
      <c r="L958" s="841"/>
      <c r="M958" s="841"/>
      <c r="N958" s="841"/>
      <c r="O958" s="841"/>
      <c r="P958" s="841"/>
      <c r="Q958" s="841"/>
      <c r="R958" s="841"/>
      <c r="S958" s="841"/>
      <c r="T958" s="841"/>
      <c r="U958" s="841"/>
      <c r="V958" s="841"/>
      <c r="W958" s="841"/>
      <c r="X958" s="841"/>
      <c r="Y958" s="841"/>
      <c r="Z958" s="841"/>
    </row>
    <row r="959" spans="1:26" ht="15.75" customHeight="1" x14ac:dyDescent="0.2">
      <c r="A959" s="840"/>
      <c r="B959" s="841"/>
      <c r="C959" s="841"/>
      <c r="D959" s="841"/>
      <c r="E959" s="841"/>
      <c r="F959" s="841"/>
      <c r="G959" s="841"/>
      <c r="H959" s="841"/>
      <c r="I959" s="841"/>
      <c r="J959" s="842"/>
      <c r="K959" s="841"/>
      <c r="L959" s="841"/>
      <c r="M959" s="841"/>
      <c r="N959" s="841"/>
      <c r="O959" s="841"/>
      <c r="P959" s="841"/>
      <c r="Q959" s="841"/>
      <c r="R959" s="841"/>
      <c r="S959" s="841"/>
      <c r="T959" s="841"/>
      <c r="U959" s="841"/>
      <c r="V959" s="841"/>
      <c r="W959" s="841"/>
      <c r="X959" s="841"/>
      <c r="Y959" s="841"/>
      <c r="Z959" s="841"/>
    </row>
    <row r="960" spans="1:26" ht="15.75" customHeight="1" x14ac:dyDescent="0.2">
      <c r="A960" s="840"/>
      <c r="B960" s="841"/>
      <c r="C960" s="841"/>
      <c r="D960" s="841"/>
      <c r="E960" s="841"/>
      <c r="F960" s="841"/>
      <c r="G960" s="841"/>
      <c r="H960" s="841"/>
      <c r="I960" s="841"/>
      <c r="J960" s="842"/>
      <c r="K960" s="841"/>
      <c r="L960" s="841"/>
      <c r="M960" s="841"/>
      <c r="N960" s="841"/>
      <c r="O960" s="841"/>
      <c r="P960" s="841"/>
      <c r="Q960" s="841"/>
      <c r="R960" s="841"/>
      <c r="S960" s="841"/>
      <c r="T960" s="841"/>
      <c r="U960" s="841"/>
      <c r="V960" s="841"/>
      <c r="W960" s="841"/>
      <c r="X960" s="841"/>
      <c r="Y960" s="841"/>
      <c r="Z960" s="841"/>
    </row>
    <row r="961" spans="1:26" ht="15.75" customHeight="1" x14ac:dyDescent="0.2">
      <c r="A961" s="840"/>
      <c r="B961" s="841"/>
      <c r="C961" s="841"/>
      <c r="D961" s="841"/>
      <c r="E961" s="841"/>
      <c r="F961" s="841"/>
      <c r="G961" s="841"/>
      <c r="H961" s="841"/>
      <c r="I961" s="841"/>
      <c r="J961" s="842"/>
      <c r="K961" s="841"/>
      <c r="L961" s="841"/>
      <c r="M961" s="841"/>
      <c r="N961" s="841"/>
      <c r="O961" s="841"/>
      <c r="P961" s="841"/>
      <c r="Q961" s="841"/>
      <c r="R961" s="841"/>
      <c r="S961" s="841"/>
      <c r="T961" s="841"/>
      <c r="U961" s="841"/>
      <c r="V961" s="841"/>
      <c r="W961" s="841"/>
      <c r="X961" s="841"/>
      <c r="Y961" s="841"/>
      <c r="Z961" s="841"/>
    </row>
    <row r="962" spans="1:26" ht="15.75" customHeight="1" x14ac:dyDescent="0.2">
      <c r="A962" s="840"/>
      <c r="B962" s="841"/>
      <c r="C962" s="841"/>
      <c r="D962" s="841"/>
      <c r="E962" s="841"/>
      <c r="F962" s="841"/>
      <c r="G962" s="841"/>
      <c r="H962" s="841"/>
      <c r="I962" s="841"/>
      <c r="J962" s="842"/>
      <c r="K962" s="841"/>
      <c r="L962" s="841"/>
      <c r="M962" s="841"/>
      <c r="N962" s="841"/>
      <c r="O962" s="841"/>
      <c r="P962" s="841"/>
      <c r="Q962" s="841"/>
      <c r="R962" s="841"/>
      <c r="S962" s="841"/>
      <c r="T962" s="841"/>
      <c r="U962" s="841"/>
      <c r="V962" s="841"/>
      <c r="W962" s="841"/>
      <c r="X962" s="841"/>
      <c r="Y962" s="841"/>
      <c r="Z962" s="841"/>
    </row>
    <row r="963" spans="1:26" ht="15.75" customHeight="1" x14ac:dyDescent="0.2">
      <c r="A963" s="840"/>
      <c r="B963" s="841"/>
      <c r="C963" s="841"/>
      <c r="D963" s="841"/>
      <c r="E963" s="841"/>
      <c r="F963" s="841"/>
      <c r="G963" s="841"/>
      <c r="H963" s="841"/>
      <c r="I963" s="841"/>
      <c r="J963" s="842"/>
      <c r="K963" s="841"/>
      <c r="L963" s="841"/>
      <c r="M963" s="841"/>
      <c r="N963" s="841"/>
      <c r="O963" s="841"/>
      <c r="P963" s="841"/>
      <c r="Q963" s="841"/>
      <c r="R963" s="841"/>
      <c r="S963" s="841"/>
      <c r="T963" s="841"/>
      <c r="U963" s="841"/>
      <c r="V963" s="841"/>
      <c r="W963" s="841"/>
      <c r="X963" s="841"/>
      <c r="Y963" s="841"/>
      <c r="Z963" s="841"/>
    </row>
    <row r="964" spans="1:26" ht="15.75" customHeight="1" x14ac:dyDescent="0.2">
      <c r="A964" s="840"/>
      <c r="B964" s="841"/>
      <c r="C964" s="841"/>
      <c r="D964" s="841"/>
      <c r="E964" s="841"/>
      <c r="F964" s="841"/>
      <c r="G964" s="841"/>
      <c r="H964" s="841"/>
      <c r="I964" s="841"/>
      <c r="J964" s="842"/>
      <c r="K964" s="841"/>
      <c r="L964" s="841"/>
      <c r="M964" s="841"/>
      <c r="N964" s="841"/>
      <c r="O964" s="841"/>
      <c r="P964" s="841"/>
      <c r="Q964" s="841"/>
      <c r="R964" s="841"/>
      <c r="S964" s="841"/>
      <c r="T964" s="841"/>
      <c r="U964" s="841"/>
      <c r="V964" s="841"/>
      <c r="W964" s="841"/>
      <c r="X964" s="841"/>
      <c r="Y964" s="841"/>
      <c r="Z964" s="841"/>
    </row>
    <row r="965" spans="1:26" ht="15.75" customHeight="1" x14ac:dyDescent="0.2">
      <c r="A965" s="840"/>
      <c r="B965" s="841"/>
      <c r="C965" s="841"/>
      <c r="D965" s="841"/>
      <c r="E965" s="841"/>
      <c r="F965" s="841"/>
      <c r="G965" s="841"/>
      <c r="H965" s="841"/>
      <c r="I965" s="841"/>
      <c r="J965" s="842"/>
      <c r="K965" s="841"/>
      <c r="L965" s="841"/>
      <c r="M965" s="841"/>
      <c r="N965" s="841"/>
      <c r="O965" s="841"/>
      <c r="P965" s="841"/>
      <c r="Q965" s="841"/>
      <c r="R965" s="841"/>
      <c r="S965" s="841"/>
      <c r="T965" s="841"/>
      <c r="U965" s="841"/>
      <c r="V965" s="841"/>
      <c r="W965" s="841"/>
      <c r="X965" s="841"/>
      <c r="Y965" s="841"/>
      <c r="Z965" s="841"/>
    </row>
    <row r="966" spans="1:26" ht="15.75" customHeight="1" x14ac:dyDescent="0.2">
      <c r="A966" s="840"/>
      <c r="B966" s="841"/>
      <c r="C966" s="841"/>
      <c r="D966" s="841"/>
      <c r="E966" s="841"/>
      <c r="F966" s="841"/>
      <c r="G966" s="841"/>
      <c r="H966" s="841"/>
      <c r="I966" s="841"/>
      <c r="J966" s="842"/>
      <c r="K966" s="841"/>
      <c r="L966" s="841"/>
      <c r="M966" s="841"/>
      <c r="N966" s="841"/>
      <c r="O966" s="841"/>
      <c r="P966" s="841"/>
      <c r="Q966" s="841"/>
      <c r="R966" s="841"/>
      <c r="S966" s="841"/>
      <c r="T966" s="841"/>
      <c r="U966" s="841"/>
      <c r="V966" s="841"/>
      <c r="W966" s="841"/>
      <c r="X966" s="841"/>
      <c r="Y966" s="841"/>
      <c r="Z966" s="841"/>
    </row>
    <row r="967" spans="1:26" ht="15.75" customHeight="1" x14ac:dyDescent="0.2">
      <c r="A967" s="840"/>
      <c r="B967" s="841"/>
      <c r="C967" s="841"/>
      <c r="D967" s="841"/>
      <c r="E967" s="841"/>
      <c r="F967" s="841"/>
      <c r="G967" s="841"/>
      <c r="H967" s="841"/>
      <c r="I967" s="841"/>
      <c r="J967" s="842"/>
      <c r="K967" s="841"/>
      <c r="L967" s="841"/>
      <c r="M967" s="841"/>
      <c r="N967" s="841"/>
      <c r="O967" s="841"/>
      <c r="P967" s="841"/>
      <c r="Q967" s="841"/>
      <c r="R967" s="841"/>
      <c r="S967" s="841"/>
      <c r="T967" s="841"/>
      <c r="U967" s="841"/>
      <c r="V967" s="841"/>
      <c r="W967" s="841"/>
      <c r="X967" s="841"/>
      <c r="Y967" s="841"/>
      <c r="Z967" s="841"/>
    </row>
    <row r="968" spans="1:26" ht="15.75" customHeight="1" x14ac:dyDescent="0.2">
      <c r="A968" s="840"/>
      <c r="B968" s="841"/>
      <c r="C968" s="841"/>
      <c r="D968" s="841"/>
      <c r="E968" s="841"/>
      <c r="F968" s="841"/>
      <c r="G968" s="841"/>
      <c r="H968" s="841"/>
      <c r="I968" s="841"/>
      <c r="J968" s="842"/>
      <c r="K968" s="841"/>
      <c r="L968" s="841"/>
      <c r="M968" s="841"/>
      <c r="N968" s="841"/>
      <c r="O968" s="841"/>
      <c r="P968" s="841"/>
      <c r="Q968" s="841"/>
      <c r="R968" s="841"/>
      <c r="S968" s="841"/>
      <c r="T968" s="841"/>
      <c r="U968" s="841"/>
      <c r="V968" s="841"/>
      <c r="W968" s="841"/>
      <c r="X968" s="841"/>
      <c r="Y968" s="841"/>
      <c r="Z968" s="841"/>
    </row>
    <row r="969" spans="1:26" ht="15.75" customHeight="1" x14ac:dyDescent="0.2">
      <c r="A969" s="840"/>
      <c r="B969" s="841"/>
      <c r="C969" s="841"/>
      <c r="D969" s="841"/>
      <c r="E969" s="841"/>
      <c r="F969" s="841"/>
      <c r="G969" s="841"/>
      <c r="H969" s="841"/>
      <c r="I969" s="841"/>
      <c r="J969" s="842"/>
      <c r="K969" s="841"/>
      <c r="L969" s="841"/>
      <c r="M969" s="841"/>
      <c r="N969" s="841"/>
      <c r="O969" s="841"/>
      <c r="P969" s="841"/>
      <c r="Q969" s="841"/>
      <c r="R969" s="841"/>
      <c r="S969" s="841"/>
      <c r="T969" s="841"/>
      <c r="U969" s="841"/>
      <c r="V969" s="841"/>
      <c r="W969" s="841"/>
      <c r="X969" s="841"/>
      <c r="Y969" s="841"/>
      <c r="Z969" s="841"/>
    </row>
    <row r="970" spans="1:26" ht="15.75" customHeight="1" x14ac:dyDescent="0.2">
      <c r="A970" s="840"/>
      <c r="B970" s="841"/>
      <c r="C970" s="841"/>
      <c r="D970" s="841"/>
      <c r="E970" s="841"/>
      <c r="F970" s="841"/>
      <c r="G970" s="841"/>
      <c r="H970" s="841"/>
      <c r="I970" s="841"/>
      <c r="J970" s="842"/>
      <c r="K970" s="841"/>
      <c r="L970" s="841"/>
      <c r="M970" s="841"/>
      <c r="N970" s="841"/>
      <c r="O970" s="841"/>
      <c r="P970" s="841"/>
      <c r="Q970" s="841"/>
      <c r="R970" s="841"/>
      <c r="S970" s="841"/>
      <c r="T970" s="841"/>
      <c r="U970" s="841"/>
      <c r="V970" s="841"/>
      <c r="W970" s="841"/>
      <c r="X970" s="841"/>
      <c r="Y970" s="841"/>
      <c r="Z970" s="841"/>
    </row>
    <row r="971" spans="1:26" ht="15.75" customHeight="1" x14ac:dyDescent="0.2">
      <c r="A971" s="840"/>
      <c r="B971" s="841"/>
      <c r="C971" s="841"/>
      <c r="D971" s="841"/>
      <c r="E971" s="841"/>
      <c r="F971" s="841"/>
      <c r="G971" s="841"/>
      <c r="H971" s="841"/>
      <c r="I971" s="841"/>
      <c r="J971" s="842"/>
      <c r="K971" s="841"/>
      <c r="L971" s="841"/>
      <c r="M971" s="841"/>
      <c r="N971" s="841"/>
      <c r="O971" s="841"/>
      <c r="P971" s="841"/>
      <c r="Q971" s="841"/>
      <c r="R971" s="841"/>
      <c r="S971" s="841"/>
      <c r="T971" s="841"/>
      <c r="U971" s="841"/>
      <c r="V971" s="841"/>
      <c r="W971" s="841"/>
      <c r="X971" s="841"/>
      <c r="Y971" s="841"/>
      <c r="Z971" s="841"/>
    </row>
    <row r="972" spans="1:26" ht="15.75" customHeight="1" x14ac:dyDescent="0.2">
      <c r="A972" s="840"/>
      <c r="B972" s="841"/>
      <c r="C972" s="841"/>
      <c r="D972" s="841"/>
      <c r="E972" s="841"/>
      <c r="F972" s="841"/>
      <c r="G972" s="841"/>
      <c r="H972" s="841"/>
      <c r="I972" s="841"/>
      <c r="J972" s="842"/>
      <c r="K972" s="841"/>
      <c r="L972" s="841"/>
      <c r="M972" s="841"/>
      <c r="N972" s="841"/>
      <c r="O972" s="841"/>
      <c r="P972" s="841"/>
      <c r="Q972" s="841"/>
      <c r="R972" s="841"/>
      <c r="S972" s="841"/>
      <c r="T972" s="841"/>
      <c r="U972" s="841"/>
      <c r="V972" s="841"/>
      <c r="W972" s="841"/>
      <c r="X972" s="841"/>
      <c r="Y972" s="841"/>
      <c r="Z972" s="841"/>
    </row>
    <row r="973" spans="1:26" ht="15.75" customHeight="1" x14ac:dyDescent="0.2">
      <c r="A973" s="840"/>
      <c r="B973" s="841"/>
      <c r="C973" s="841"/>
      <c r="D973" s="841"/>
      <c r="E973" s="841"/>
      <c r="F973" s="841"/>
      <c r="G973" s="841"/>
      <c r="H973" s="841"/>
      <c r="I973" s="841"/>
      <c r="J973" s="842"/>
      <c r="K973" s="841"/>
      <c r="L973" s="841"/>
      <c r="M973" s="841"/>
      <c r="N973" s="841"/>
      <c r="O973" s="841"/>
      <c r="P973" s="841"/>
      <c r="Q973" s="841"/>
      <c r="R973" s="841"/>
      <c r="S973" s="841"/>
      <c r="T973" s="841"/>
      <c r="U973" s="841"/>
      <c r="V973" s="841"/>
      <c r="W973" s="841"/>
      <c r="X973" s="841"/>
      <c r="Y973" s="841"/>
      <c r="Z973" s="841"/>
    </row>
    <row r="974" spans="1:26" ht="15.75" customHeight="1" x14ac:dyDescent="0.2">
      <c r="A974" s="840"/>
      <c r="B974" s="841"/>
      <c r="C974" s="841"/>
      <c r="D974" s="841"/>
      <c r="E974" s="841"/>
      <c r="F974" s="841"/>
      <c r="G974" s="841"/>
      <c r="H974" s="841"/>
      <c r="I974" s="841"/>
      <c r="J974" s="842"/>
      <c r="K974" s="841"/>
      <c r="L974" s="841"/>
      <c r="M974" s="841"/>
      <c r="N974" s="841"/>
      <c r="O974" s="841"/>
      <c r="P974" s="841"/>
      <c r="Q974" s="841"/>
      <c r="R974" s="841"/>
      <c r="S974" s="841"/>
      <c r="T974" s="841"/>
      <c r="U974" s="841"/>
      <c r="V974" s="841"/>
      <c r="W974" s="841"/>
      <c r="X974" s="841"/>
      <c r="Y974" s="841"/>
      <c r="Z974" s="841"/>
    </row>
    <row r="975" spans="1:26" ht="15.75" customHeight="1" x14ac:dyDescent="0.2">
      <c r="A975" s="840"/>
      <c r="B975" s="841"/>
      <c r="C975" s="841"/>
      <c r="D975" s="841"/>
      <c r="E975" s="841"/>
      <c r="F975" s="841"/>
      <c r="G975" s="841"/>
      <c r="H975" s="841"/>
      <c r="I975" s="841"/>
      <c r="J975" s="842"/>
      <c r="K975" s="841"/>
      <c r="L975" s="841"/>
      <c r="M975" s="841"/>
      <c r="N975" s="841"/>
      <c r="O975" s="841"/>
      <c r="P975" s="841"/>
      <c r="Q975" s="841"/>
      <c r="R975" s="841"/>
      <c r="S975" s="841"/>
      <c r="T975" s="841"/>
      <c r="U975" s="841"/>
      <c r="V975" s="841"/>
      <c r="W975" s="841"/>
      <c r="X975" s="841"/>
      <c r="Y975" s="841"/>
      <c r="Z975" s="841"/>
    </row>
    <row r="976" spans="1:26" ht="15.75" customHeight="1" x14ac:dyDescent="0.2">
      <c r="A976" s="840"/>
      <c r="B976" s="841"/>
      <c r="C976" s="841"/>
      <c r="D976" s="841"/>
      <c r="E976" s="841"/>
      <c r="F976" s="841"/>
      <c r="G976" s="841"/>
      <c r="H976" s="841"/>
      <c r="I976" s="841"/>
      <c r="J976" s="842"/>
      <c r="K976" s="841"/>
      <c r="L976" s="841"/>
      <c r="M976" s="841"/>
      <c r="N976" s="841"/>
      <c r="O976" s="841"/>
      <c r="P976" s="841"/>
      <c r="Q976" s="841"/>
      <c r="R976" s="841"/>
      <c r="S976" s="841"/>
      <c r="T976" s="841"/>
      <c r="U976" s="841"/>
      <c r="V976" s="841"/>
      <c r="W976" s="841"/>
      <c r="X976" s="841"/>
      <c r="Y976" s="841"/>
      <c r="Z976" s="841"/>
    </row>
    <row r="977" spans="1:26" ht="15.75" customHeight="1" x14ac:dyDescent="0.2">
      <c r="A977" s="840"/>
      <c r="B977" s="841"/>
      <c r="C977" s="841"/>
      <c r="D977" s="841"/>
      <c r="E977" s="841"/>
      <c r="F977" s="841"/>
      <c r="G977" s="841"/>
      <c r="H977" s="841"/>
      <c r="I977" s="841"/>
      <c r="J977" s="842"/>
      <c r="K977" s="841"/>
      <c r="L977" s="841"/>
      <c r="M977" s="841"/>
      <c r="N977" s="841"/>
      <c r="O977" s="841"/>
      <c r="P977" s="841"/>
      <c r="Q977" s="841"/>
      <c r="R977" s="841"/>
      <c r="S977" s="841"/>
      <c r="T977" s="841"/>
      <c r="U977" s="841"/>
      <c r="V977" s="841"/>
      <c r="W977" s="841"/>
      <c r="X977" s="841"/>
      <c r="Y977" s="841"/>
      <c r="Z977" s="841"/>
    </row>
    <row r="978" spans="1:26" ht="15.75" customHeight="1" x14ac:dyDescent="0.2">
      <c r="A978" s="840"/>
      <c r="B978" s="841"/>
      <c r="C978" s="841"/>
      <c r="D978" s="841"/>
      <c r="E978" s="841"/>
      <c r="F978" s="841"/>
      <c r="G978" s="841"/>
      <c r="H978" s="841"/>
      <c r="I978" s="841"/>
      <c r="J978" s="842"/>
      <c r="K978" s="841"/>
      <c r="L978" s="841"/>
      <c r="M978" s="841"/>
      <c r="N978" s="841"/>
      <c r="O978" s="841"/>
      <c r="P978" s="841"/>
      <c r="Q978" s="841"/>
      <c r="R978" s="841"/>
      <c r="S978" s="841"/>
      <c r="T978" s="841"/>
      <c r="U978" s="841"/>
      <c r="V978" s="841"/>
      <c r="W978" s="841"/>
      <c r="X978" s="841"/>
      <c r="Y978" s="841"/>
      <c r="Z978" s="841"/>
    </row>
    <row r="979" spans="1:26" ht="15.75" customHeight="1" x14ac:dyDescent="0.2">
      <c r="A979" s="840"/>
      <c r="B979" s="841"/>
      <c r="C979" s="841"/>
      <c r="D979" s="841"/>
      <c r="E979" s="841"/>
      <c r="F979" s="841"/>
      <c r="G979" s="841"/>
      <c r="H979" s="841"/>
      <c r="I979" s="841"/>
      <c r="J979" s="842"/>
      <c r="K979" s="841"/>
      <c r="L979" s="841"/>
      <c r="M979" s="841"/>
      <c r="N979" s="841"/>
      <c r="O979" s="841"/>
      <c r="P979" s="841"/>
      <c r="Q979" s="841"/>
      <c r="R979" s="841"/>
      <c r="S979" s="841"/>
      <c r="T979" s="841"/>
      <c r="U979" s="841"/>
      <c r="V979" s="841"/>
      <c r="W979" s="841"/>
      <c r="X979" s="841"/>
      <c r="Y979" s="841"/>
      <c r="Z979" s="841"/>
    </row>
    <row r="980" spans="1:26" ht="15.75" customHeight="1" x14ac:dyDescent="0.2">
      <c r="A980" s="840"/>
      <c r="B980" s="841"/>
      <c r="C980" s="841"/>
      <c r="D980" s="841"/>
      <c r="E980" s="841"/>
      <c r="F980" s="841"/>
      <c r="G980" s="841"/>
      <c r="H980" s="841"/>
      <c r="I980" s="841"/>
      <c r="J980" s="842"/>
      <c r="K980" s="841"/>
      <c r="L980" s="841"/>
      <c r="M980" s="841"/>
      <c r="N980" s="841"/>
      <c r="O980" s="841"/>
      <c r="P980" s="841"/>
      <c r="Q980" s="841"/>
      <c r="R980" s="841"/>
      <c r="S980" s="841"/>
      <c r="T980" s="841"/>
      <c r="U980" s="841"/>
      <c r="V980" s="841"/>
      <c r="W980" s="841"/>
      <c r="X980" s="841"/>
      <c r="Y980" s="841"/>
      <c r="Z980" s="841"/>
    </row>
    <row r="981" spans="1:26" ht="15.75" customHeight="1" x14ac:dyDescent="0.2">
      <c r="A981" s="840"/>
      <c r="B981" s="841"/>
      <c r="C981" s="841"/>
      <c r="D981" s="841"/>
      <c r="E981" s="841"/>
      <c r="F981" s="841"/>
      <c r="G981" s="841"/>
      <c r="H981" s="841"/>
      <c r="I981" s="841"/>
      <c r="J981" s="842"/>
      <c r="K981" s="841"/>
      <c r="L981" s="841"/>
      <c r="M981" s="841"/>
      <c r="N981" s="841"/>
      <c r="O981" s="841"/>
      <c r="P981" s="841"/>
      <c r="Q981" s="841"/>
      <c r="R981" s="841"/>
      <c r="S981" s="841"/>
      <c r="T981" s="841"/>
      <c r="U981" s="841"/>
      <c r="V981" s="841"/>
      <c r="W981" s="841"/>
      <c r="X981" s="841"/>
      <c r="Y981" s="841"/>
      <c r="Z981" s="841"/>
    </row>
    <row r="982" spans="1:26" ht="15.75" customHeight="1" x14ac:dyDescent="0.2">
      <c r="A982" s="840"/>
      <c r="B982" s="841"/>
      <c r="C982" s="841"/>
      <c r="D982" s="841"/>
      <c r="E982" s="841"/>
      <c r="F982" s="841"/>
      <c r="G982" s="841"/>
      <c r="H982" s="841"/>
      <c r="I982" s="841"/>
      <c r="J982" s="842"/>
      <c r="K982" s="841"/>
      <c r="L982" s="841"/>
      <c r="M982" s="841"/>
      <c r="N982" s="841"/>
      <c r="O982" s="841"/>
      <c r="P982" s="841"/>
      <c r="Q982" s="841"/>
      <c r="R982" s="841"/>
      <c r="S982" s="841"/>
      <c r="T982" s="841"/>
      <c r="U982" s="841"/>
      <c r="V982" s="841"/>
      <c r="W982" s="841"/>
      <c r="X982" s="841"/>
      <c r="Y982" s="841"/>
      <c r="Z982" s="841"/>
    </row>
    <row r="983" spans="1:26" ht="15.75" customHeight="1" x14ac:dyDescent="0.2">
      <c r="A983" s="840"/>
      <c r="B983" s="841"/>
      <c r="C983" s="841"/>
      <c r="D983" s="841"/>
      <c r="E983" s="841"/>
      <c r="F983" s="841"/>
      <c r="G983" s="841"/>
      <c r="H983" s="841"/>
      <c r="I983" s="841"/>
      <c r="J983" s="842"/>
      <c r="K983" s="841"/>
      <c r="L983" s="841"/>
      <c r="M983" s="841"/>
      <c r="N983" s="841"/>
      <c r="O983" s="841"/>
      <c r="P983" s="841"/>
      <c r="Q983" s="841"/>
      <c r="R983" s="841"/>
      <c r="S983" s="841"/>
      <c r="T983" s="841"/>
      <c r="U983" s="841"/>
      <c r="V983" s="841"/>
      <c r="W983" s="841"/>
      <c r="X983" s="841"/>
      <c r="Y983" s="841"/>
      <c r="Z983" s="841"/>
    </row>
    <row r="984" spans="1:26" ht="15.75" customHeight="1" x14ac:dyDescent="0.2">
      <c r="A984" s="840"/>
      <c r="B984" s="841"/>
      <c r="C984" s="841"/>
      <c r="D984" s="841"/>
      <c r="E984" s="841"/>
      <c r="F984" s="841"/>
      <c r="G984" s="841"/>
      <c r="H984" s="841"/>
      <c r="I984" s="841"/>
      <c r="J984" s="842"/>
      <c r="K984" s="841"/>
      <c r="L984" s="841"/>
      <c r="M984" s="841"/>
      <c r="N984" s="841"/>
      <c r="O984" s="841"/>
      <c r="P984" s="841"/>
      <c r="Q984" s="841"/>
      <c r="R984" s="841"/>
      <c r="S984" s="841"/>
      <c r="T984" s="841"/>
      <c r="U984" s="841"/>
      <c r="V984" s="841"/>
      <c r="W984" s="841"/>
      <c r="X984" s="841"/>
      <c r="Y984" s="841"/>
      <c r="Z984" s="841"/>
    </row>
    <row r="985" spans="1:26" ht="15.75" customHeight="1" x14ac:dyDescent="0.2">
      <c r="A985" s="840"/>
      <c r="B985" s="841"/>
      <c r="C985" s="841"/>
      <c r="D985" s="841"/>
      <c r="E985" s="841"/>
      <c r="F985" s="841"/>
      <c r="G985" s="841"/>
      <c r="H985" s="841"/>
      <c r="I985" s="841"/>
      <c r="J985" s="842"/>
      <c r="K985" s="841"/>
      <c r="L985" s="841"/>
      <c r="M985" s="841"/>
      <c r="N985" s="841"/>
      <c r="O985" s="841"/>
      <c r="P985" s="841"/>
      <c r="Q985" s="841"/>
      <c r="R985" s="841"/>
      <c r="S985" s="841"/>
      <c r="T985" s="841"/>
      <c r="U985" s="841"/>
      <c r="V985" s="841"/>
      <c r="W985" s="841"/>
      <c r="X985" s="841"/>
      <c r="Y985" s="841"/>
      <c r="Z985" s="841"/>
    </row>
    <row r="986" spans="1:26" ht="15.75" customHeight="1" x14ac:dyDescent="0.2">
      <c r="A986" s="840"/>
      <c r="B986" s="841"/>
      <c r="C986" s="841"/>
      <c r="D986" s="841"/>
      <c r="E986" s="841"/>
      <c r="F986" s="841"/>
      <c r="G986" s="841"/>
      <c r="H986" s="841"/>
      <c r="I986" s="841"/>
      <c r="J986" s="842"/>
      <c r="K986" s="841"/>
      <c r="L986" s="841"/>
      <c r="M986" s="841"/>
      <c r="N986" s="841"/>
      <c r="O986" s="841"/>
      <c r="P986" s="841"/>
      <c r="Q986" s="841"/>
      <c r="R986" s="841"/>
      <c r="S986" s="841"/>
      <c r="T986" s="841"/>
      <c r="U986" s="841"/>
      <c r="V986" s="841"/>
      <c r="W986" s="841"/>
      <c r="X986" s="841"/>
      <c r="Y986" s="841"/>
      <c r="Z986" s="841"/>
    </row>
    <row r="987" spans="1:26" ht="15.75" customHeight="1" x14ac:dyDescent="0.2">
      <c r="A987" s="840"/>
      <c r="B987" s="841"/>
      <c r="C987" s="841"/>
      <c r="D987" s="841"/>
      <c r="E987" s="841"/>
      <c r="F987" s="841"/>
      <c r="G987" s="841"/>
      <c r="H987" s="841"/>
      <c r="I987" s="841"/>
      <c r="J987" s="842"/>
      <c r="K987" s="841"/>
      <c r="L987" s="841"/>
      <c r="M987" s="841"/>
      <c r="N987" s="841"/>
      <c r="O987" s="841"/>
      <c r="P987" s="841"/>
      <c r="Q987" s="841"/>
      <c r="R987" s="841"/>
      <c r="S987" s="841"/>
      <c r="T987" s="841"/>
      <c r="U987" s="841"/>
      <c r="V987" s="841"/>
      <c r="W987" s="841"/>
      <c r="X987" s="841"/>
      <c r="Y987" s="841"/>
      <c r="Z987" s="841"/>
    </row>
    <row r="988" spans="1:26" ht="15.75" customHeight="1" x14ac:dyDescent="0.2">
      <c r="A988" s="840"/>
      <c r="B988" s="841"/>
      <c r="C988" s="841"/>
      <c r="D988" s="841"/>
      <c r="E988" s="841"/>
      <c r="F988" s="841"/>
      <c r="G988" s="841"/>
      <c r="H988" s="841"/>
      <c r="I988" s="841"/>
      <c r="J988" s="842"/>
      <c r="K988" s="841"/>
      <c r="L988" s="841"/>
      <c r="M988" s="841"/>
      <c r="N988" s="841"/>
      <c r="O988" s="841"/>
      <c r="P988" s="841"/>
      <c r="Q988" s="841"/>
      <c r="R988" s="841"/>
      <c r="S988" s="841"/>
      <c r="T988" s="841"/>
      <c r="U988" s="841"/>
      <c r="V988" s="841"/>
      <c r="W988" s="841"/>
      <c r="X988" s="841"/>
      <c r="Y988" s="841"/>
      <c r="Z988" s="841"/>
    </row>
    <row r="989" spans="1:26" ht="15.75" customHeight="1" x14ac:dyDescent="0.2">
      <c r="A989" s="840"/>
      <c r="B989" s="841"/>
      <c r="C989" s="841"/>
      <c r="D989" s="841"/>
      <c r="E989" s="841"/>
      <c r="F989" s="841"/>
      <c r="G989" s="841"/>
      <c r="H989" s="841"/>
      <c r="I989" s="841"/>
      <c r="J989" s="842"/>
      <c r="K989" s="841"/>
      <c r="L989" s="841"/>
      <c r="M989" s="841"/>
      <c r="N989" s="841"/>
      <c r="O989" s="841"/>
      <c r="P989" s="841"/>
      <c r="Q989" s="841"/>
      <c r="R989" s="841"/>
      <c r="S989" s="841"/>
      <c r="T989" s="841"/>
      <c r="U989" s="841"/>
      <c r="V989" s="841"/>
      <c r="W989" s="841"/>
      <c r="X989" s="841"/>
      <c r="Y989" s="841"/>
      <c r="Z989" s="841"/>
    </row>
    <row r="990" spans="1:26" ht="15.75" customHeight="1" x14ac:dyDescent="0.2">
      <c r="A990" s="840"/>
      <c r="B990" s="841"/>
      <c r="C990" s="841"/>
      <c r="D990" s="841"/>
      <c r="E990" s="841"/>
      <c r="F990" s="841"/>
      <c r="G990" s="841"/>
      <c r="H990" s="841"/>
      <c r="I990" s="841"/>
      <c r="J990" s="842"/>
      <c r="K990" s="841"/>
      <c r="L990" s="841"/>
      <c r="M990" s="841"/>
      <c r="N990" s="841"/>
      <c r="O990" s="841"/>
      <c r="P990" s="841"/>
      <c r="Q990" s="841"/>
      <c r="R990" s="841"/>
      <c r="S990" s="841"/>
      <c r="T990" s="841"/>
      <c r="U990" s="841"/>
      <c r="V990" s="841"/>
      <c r="W990" s="841"/>
      <c r="X990" s="841"/>
      <c r="Y990" s="841"/>
      <c r="Z990" s="841"/>
    </row>
    <row r="991" spans="1:26" ht="15.75" customHeight="1" x14ac:dyDescent="0.2">
      <c r="A991" s="840"/>
      <c r="B991" s="841"/>
      <c r="C991" s="841"/>
      <c r="D991" s="841"/>
      <c r="E991" s="841"/>
      <c r="F991" s="841"/>
      <c r="G991" s="841"/>
      <c r="H991" s="841"/>
      <c r="I991" s="841"/>
      <c r="J991" s="842"/>
      <c r="K991" s="841"/>
      <c r="L991" s="841"/>
      <c r="M991" s="841"/>
      <c r="N991" s="841"/>
      <c r="O991" s="841"/>
      <c r="P991" s="841"/>
      <c r="Q991" s="841"/>
      <c r="R991" s="841"/>
      <c r="S991" s="841"/>
      <c r="T991" s="841"/>
      <c r="U991" s="841"/>
      <c r="V991" s="841"/>
      <c r="W991" s="841"/>
      <c r="X991" s="841"/>
      <c r="Y991" s="841"/>
      <c r="Z991" s="841"/>
    </row>
    <row r="992" spans="1:26" ht="15.75" customHeight="1" x14ac:dyDescent="0.2">
      <c r="A992" s="840"/>
      <c r="B992" s="841"/>
      <c r="C992" s="841"/>
      <c r="D992" s="841"/>
      <c r="E992" s="841"/>
      <c r="F992" s="841"/>
      <c r="G992" s="841"/>
      <c r="H992" s="841"/>
      <c r="I992" s="841"/>
      <c r="J992" s="842"/>
      <c r="K992" s="841"/>
      <c r="L992" s="841"/>
      <c r="M992" s="841"/>
      <c r="N992" s="841"/>
      <c r="O992" s="841"/>
      <c r="P992" s="841"/>
      <c r="Q992" s="841"/>
      <c r="R992" s="841"/>
      <c r="S992" s="841"/>
      <c r="T992" s="841"/>
      <c r="U992" s="841"/>
      <c r="V992" s="841"/>
      <c r="W992" s="841"/>
      <c r="X992" s="841"/>
      <c r="Y992" s="841"/>
      <c r="Z992" s="841"/>
    </row>
    <row r="993" spans="1:26" ht="15.75" customHeight="1" x14ac:dyDescent="0.2">
      <c r="A993" s="840"/>
      <c r="B993" s="841"/>
      <c r="C993" s="841"/>
      <c r="D993" s="841"/>
      <c r="E993" s="841"/>
      <c r="F993" s="841"/>
      <c r="G993" s="841"/>
      <c r="H993" s="841"/>
      <c r="I993" s="841"/>
      <c r="J993" s="842"/>
      <c r="K993" s="841"/>
      <c r="L993" s="841"/>
      <c r="M993" s="841"/>
      <c r="N993" s="841"/>
      <c r="O993" s="841"/>
      <c r="P993" s="841"/>
      <c r="Q993" s="841"/>
      <c r="R993" s="841"/>
      <c r="S993" s="841"/>
      <c r="T993" s="841"/>
      <c r="U993" s="841"/>
      <c r="V993" s="841"/>
      <c r="W993" s="841"/>
      <c r="X993" s="841"/>
      <c r="Y993" s="841"/>
      <c r="Z993" s="841"/>
    </row>
    <row r="994" spans="1:26" ht="15.75" customHeight="1" x14ac:dyDescent="0.2">
      <c r="A994" s="840"/>
      <c r="B994" s="841"/>
      <c r="C994" s="841"/>
      <c r="D994" s="841"/>
      <c r="E994" s="841"/>
      <c r="F994" s="841"/>
      <c r="G994" s="841"/>
      <c r="H994" s="841"/>
      <c r="I994" s="841"/>
      <c r="J994" s="842"/>
      <c r="K994" s="841"/>
      <c r="L994" s="841"/>
      <c r="M994" s="841"/>
      <c r="N994" s="841"/>
      <c r="O994" s="841"/>
      <c r="P994" s="841"/>
      <c r="Q994" s="841"/>
      <c r="R994" s="841"/>
      <c r="S994" s="841"/>
      <c r="T994" s="841"/>
      <c r="U994" s="841"/>
      <c r="V994" s="841"/>
      <c r="W994" s="841"/>
      <c r="X994" s="841"/>
      <c r="Y994" s="841"/>
      <c r="Z994" s="841"/>
    </row>
    <row r="995" spans="1:26" ht="15.75" customHeight="1" x14ac:dyDescent="0.2">
      <c r="A995" s="840"/>
      <c r="B995" s="841"/>
      <c r="C995" s="841"/>
      <c r="D995" s="841"/>
      <c r="E995" s="841"/>
      <c r="F995" s="841"/>
      <c r="G995" s="841"/>
      <c r="H995" s="841"/>
      <c r="I995" s="841"/>
      <c r="J995" s="842"/>
      <c r="K995" s="841"/>
      <c r="L995" s="841"/>
      <c r="M995" s="841"/>
      <c r="N995" s="841"/>
      <c r="O995" s="841"/>
      <c r="P995" s="841"/>
      <c r="Q995" s="841"/>
      <c r="R995" s="841"/>
      <c r="S995" s="841"/>
      <c r="T995" s="841"/>
      <c r="U995" s="841"/>
      <c r="V995" s="841"/>
      <c r="W995" s="841"/>
      <c r="X995" s="841"/>
      <c r="Y995" s="841"/>
      <c r="Z995" s="841"/>
    </row>
    <row r="996" spans="1:26" ht="15.75" customHeight="1" x14ac:dyDescent="0.2">
      <c r="A996" s="840"/>
      <c r="B996" s="841"/>
      <c r="C996" s="841"/>
      <c r="D996" s="841"/>
      <c r="E996" s="841"/>
      <c r="F996" s="841"/>
      <c r="G996" s="841"/>
      <c r="H996" s="841"/>
      <c r="I996" s="841"/>
      <c r="J996" s="842"/>
      <c r="K996" s="841"/>
      <c r="L996" s="841"/>
      <c r="M996" s="841"/>
      <c r="N996" s="841"/>
      <c r="O996" s="841"/>
      <c r="P996" s="841"/>
      <c r="Q996" s="841"/>
      <c r="R996" s="841"/>
      <c r="S996" s="841"/>
      <c r="T996" s="841"/>
      <c r="U996" s="841"/>
      <c r="V996" s="841"/>
      <c r="W996" s="841"/>
      <c r="X996" s="841"/>
      <c r="Y996" s="841"/>
      <c r="Z996" s="841"/>
    </row>
    <row r="997" spans="1:26" ht="15.75" customHeight="1" x14ac:dyDescent="0.2">
      <c r="A997" s="840"/>
      <c r="B997" s="841"/>
      <c r="C997" s="841"/>
      <c r="D997" s="841"/>
      <c r="E997" s="841"/>
      <c r="F997" s="841"/>
      <c r="G997" s="841"/>
      <c r="H997" s="841"/>
      <c r="I997" s="841"/>
      <c r="J997" s="842"/>
      <c r="K997" s="841"/>
      <c r="L997" s="841"/>
      <c r="M997" s="841"/>
      <c r="N997" s="841"/>
      <c r="O997" s="841"/>
      <c r="P997" s="841"/>
      <c r="Q997" s="841"/>
      <c r="R997" s="841"/>
      <c r="S997" s="841"/>
      <c r="T997" s="841"/>
      <c r="U997" s="841"/>
      <c r="V997" s="841"/>
      <c r="W997" s="841"/>
      <c r="X997" s="841"/>
      <c r="Y997" s="841"/>
      <c r="Z997" s="841"/>
    </row>
    <row r="998" spans="1:26" ht="15.75" customHeight="1" x14ac:dyDescent="0.2">
      <c r="A998" s="840"/>
      <c r="B998" s="841"/>
      <c r="C998" s="841"/>
      <c r="D998" s="841"/>
      <c r="E998" s="841"/>
      <c r="F998" s="841"/>
      <c r="G998" s="841"/>
      <c r="H998" s="841"/>
      <c r="I998" s="841"/>
      <c r="J998" s="842"/>
      <c r="K998" s="841"/>
      <c r="L998" s="841"/>
      <c r="M998" s="841"/>
      <c r="N998" s="841"/>
      <c r="O998" s="841"/>
      <c r="P998" s="841"/>
      <c r="Q998" s="841"/>
      <c r="R998" s="841"/>
      <c r="S998" s="841"/>
      <c r="T998" s="841"/>
      <c r="U998" s="841"/>
      <c r="V998" s="841"/>
      <c r="W998" s="841"/>
      <c r="X998" s="841"/>
      <c r="Y998" s="841"/>
      <c r="Z998" s="841"/>
    </row>
    <row r="999" spans="1:26" ht="15.75" customHeight="1" x14ac:dyDescent="0.2">
      <c r="A999" s="840"/>
      <c r="B999" s="841"/>
      <c r="C999" s="841"/>
      <c r="D999" s="841"/>
      <c r="E999" s="841"/>
      <c r="F999" s="841"/>
      <c r="G999" s="841"/>
      <c r="H999" s="841"/>
      <c r="I999" s="841"/>
      <c r="J999" s="842"/>
      <c r="K999" s="841"/>
      <c r="L999" s="841"/>
      <c r="M999" s="841"/>
      <c r="N999" s="841"/>
      <c r="O999" s="841"/>
      <c r="P999" s="841"/>
      <c r="Q999" s="841"/>
      <c r="R999" s="841"/>
      <c r="S999" s="841"/>
      <c r="T999" s="841"/>
      <c r="U999" s="841"/>
      <c r="V999" s="841"/>
      <c r="W999" s="841"/>
      <c r="X999" s="841"/>
      <c r="Y999" s="841"/>
      <c r="Z999" s="841"/>
    </row>
    <row r="1000" spans="1:26" ht="15.75" customHeight="1" x14ac:dyDescent="0.2">
      <c r="A1000" s="840"/>
      <c r="B1000" s="841"/>
      <c r="C1000" s="841"/>
      <c r="D1000" s="841"/>
      <c r="E1000" s="841"/>
      <c r="F1000" s="841"/>
      <c r="G1000" s="841"/>
      <c r="H1000" s="841"/>
      <c r="I1000" s="841"/>
      <c r="J1000" s="842"/>
      <c r="K1000" s="841"/>
      <c r="L1000" s="841"/>
      <c r="M1000" s="841"/>
      <c r="N1000" s="841"/>
      <c r="O1000" s="841"/>
      <c r="P1000" s="841"/>
      <c r="Q1000" s="841"/>
      <c r="R1000" s="841"/>
      <c r="S1000" s="841"/>
      <c r="T1000" s="841"/>
      <c r="U1000" s="841"/>
      <c r="V1000" s="841"/>
      <c r="W1000" s="841"/>
      <c r="X1000" s="841"/>
      <c r="Y1000" s="841"/>
      <c r="Z1000" s="841"/>
    </row>
  </sheetData>
  <mergeCells count="171">
    <mergeCell ref="N47:P47"/>
    <mergeCell ref="Q47:R47"/>
    <mergeCell ref="N48:P48"/>
    <mergeCell ref="Q48:R48"/>
    <mergeCell ref="B45:E45"/>
    <mergeCell ref="F45:H45"/>
    <mergeCell ref="K45:P45"/>
    <mergeCell ref="Q45:R45"/>
    <mergeCell ref="B46:E46"/>
    <mergeCell ref="F46:H46"/>
    <mergeCell ref="K46:P46"/>
    <mergeCell ref="Q46:R46"/>
    <mergeCell ref="B43:E43"/>
    <mergeCell ref="F43:H43"/>
    <mergeCell ref="K43:P43"/>
    <mergeCell ref="Q43:R43"/>
    <mergeCell ref="B44:E44"/>
    <mergeCell ref="F44:H44"/>
    <mergeCell ref="K44:P44"/>
    <mergeCell ref="Q44:R44"/>
    <mergeCell ref="B41:E41"/>
    <mergeCell ref="F41:H41"/>
    <mergeCell ref="K41:P41"/>
    <mergeCell ref="Q41:R41"/>
    <mergeCell ref="B42:E42"/>
    <mergeCell ref="F42:H42"/>
    <mergeCell ref="K42:P42"/>
    <mergeCell ref="Q42:R42"/>
    <mergeCell ref="B39:E39"/>
    <mergeCell ref="F39:H39"/>
    <mergeCell ref="K39:P39"/>
    <mergeCell ref="Q39:R39"/>
    <mergeCell ref="B40:E40"/>
    <mergeCell ref="F40:H40"/>
    <mergeCell ref="K40:P40"/>
    <mergeCell ref="Q40:R40"/>
    <mergeCell ref="B37:E37"/>
    <mergeCell ref="F37:H37"/>
    <mergeCell ref="K37:P37"/>
    <mergeCell ref="Q37:R37"/>
    <mergeCell ref="B38:E38"/>
    <mergeCell ref="F38:H38"/>
    <mergeCell ref="K38:P38"/>
    <mergeCell ref="Q38:R38"/>
    <mergeCell ref="B35:E35"/>
    <mergeCell ref="F35:H35"/>
    <mergeCell ref="K35:P35"/>
    <mergeCell ref="Q35:R35"/>
    <mergeCell ref="B36:E36"/>
    <mergeCell ref="F36:H36"/>
    <mergeCell ref="K36:P36"/>
    <mergeCell ref="Q36:R36"/>
    <mergeCell ref="B33:E33"/>
    <mergeCell ref="F33:H33"/>
    <mergeCell ref="K33:P33"/>
    <mergeCell ref="Q33:R33"/>
    <mergeCell ref="B34:E34"/>
    <mergeCell ref="F34:H34"/>
    <mergeCell ref="K34:P34"/>
    <mergeCell ref="Q34:R34"/>
    <mergeCell ref="B31:E31"/>
    <mergeCell ref="F31:H31"/>
    <mergeCell ref="K31:P31"/>
    <mergeCell ref="Q31:R31"/>
    <mergeCell ref="B32:E32"/>
    <mergeCell ref="F32:H32"/>
    <mergeCell ref="K32:P32"/>
    <mergeCell ref="Q32:R32"/>
    <mergeCell ref="B29:E29"/>
    <mergeCell ref="F29:H29"/>
    <mergeCell ref="K29:P29"/>
    <mergeCell ref="Q29:R29"/>
    <mergeCell ref="B30:E30"/>
    <mergeCell ref="F30:H30"/>
    <mergeCell ref="K30:P30"/>
    <mergeCell ref="Q30:R30"/>
    <mergeCell ref="B27:E27"/>
    <mergeCell ref="F27:H27"/>
    <mergeCell ref="K27:P27"/>
    <mergeCell ref="Q27:R27"/>
    <mergeCell ref="B28:E28"/>
    <mergeCell ref="F28:H28"/>
    <mergeCell ref="K28:P28"/>
    <mergeCell ref="Q28:R28"/>
    <mergeCell ref="B25:E25"/>
    <mergeCell ref="F25:H25"/>
    <mergeCell ref="K25:M25"/>
    <mergeCell ref="N25:P25"/>
    <mergeCell ref="Q25:R25"/>
    <mergeCell ref="B26:E26"/>
    <mergeCell ref="F26:H26"/>
    <mergeCell ref="K26:M26"/>
    <mergeCell ref="N26:P26"/>
    <mergeCell ref="Q26:R26"/>
    <mergeCell ref="B23:E23"/>
    <mergeCell ref="F23:H23"/>
    <mergeCell ref="K23:P23"/>
    <mergeCell ref="Q23:R23"/>
    <mergeCell ref="B24:E24"/>
    <mergeCell ref="F24:H24"/>
    <mergeCell ref="K24:P24"/>
    <mergeCell ref="Q24:R24"/>
    <mergeCell ref="B21:E21"/>
    <mergeCell ref="F21:H21"/>
    <mergeCell ref="K21:P21"/>
    <mergeCell ref="Q21:R21"/>
    <mergeCell ref="B22:E22"/>
    <mergeCell ref="F22:H22"/>
    <mergeCell ref="K22:P22"/>
    <mergeCell ref="Q22:R22"/>
    <mergeCell ref="B19:E19"/>
    <mergeCell ref="F19:H19"/>
    <mergeCell ref="K19:P19"/>
    <mergeCell ref="Q19:R19"/>
    <mergeCell ref="B20:E20"/>
    <mergeCell ref="F20:H20"/>
    <mergeCell ref="K20:P20"/>
    <mergeCell ref="Q20:R20"/>
    <mergeCell ref="B17:E17"/>
    <mergeCell ref="F17:H17"/>
    <mergeCell ref="K17:P17"/>
    <mergeCell ref="Q17:R17"/>
    <mergeCell ref="B18:E18"/>
    <mergeCell ref="F18:H18"/>
    <mergeCell ref="K18:P18"/>
    <mergeCell ref="Q18:R18"/>
    <mergeCell ref="B15:E15"/>
    <mergeCell ref="F15:H15"/>
    <mergeCell ref="K15:P15"/>
    <mergeCell ref="Q15:R15"/>
    <mergeCell ref="B16:E16"/>
    <mergeCell ref="F16:H16"/>
    <mergeCell ref="K16:P16"/>
    <mergeCell ref="Q16:R16"/>
    <mergeCell ref="B13:E13"/>
    <mergeCell ref="F13:H13"/>
    <mergeCell ref="K13:P13"/>
    <mergeCell ref="Q13:R13"/>
    <mergeCell ref="B14:E14"/>
    <mergeCell ref="F14:H14"/>
    <mergeCell ref="K14:P14"/>
    <mergeCell ref="Q14:R14"/>
    <mergeCell ref="B11:E11"/>
    <mergeCell ref="F11:H11"/>
    <mergeCell ref="K11:P11"/>
    <mergeCell ref="Q11:R11"/>
    <mergeCell ref="B12:E12"/>
    <mergeCell ref="F12:H12"/>
    <mergeCell ref="K12:P12"/>
    <mergeCell ref="Q12:R12"/>
    <mergeCell ref="B9:E9"/>
    <mergeCell ref="F9:H9"/>
    <mergeCell ref="K9:P9"/>
    <mergeCell ref="Q9:R9"/>
    <mergeCell ref="B10:E10"/>
    <mergeCell ref="F10:H10"/>
    <mergeCell ref="K10:P10"/>
    <mergeCell ref="Q10:R10"/>
    <mergeCell ref="K5:P7"/>
    <mergeCell ref="Q5:R7"/>
    <mergeCell ref="S5:S7"/>
    <mergeCell ref="B8:E8"/>
    <mergeCell ref="F8:H8"/>
    <mergeCell ref="K8:P8"/>
    <mergeCell ref="Q8:R8"/>
    <mergeCell ref="B4:E4"/>
    <mergeCell ref="F4:G4"/>
    <mergeCell ref="B5:E7"/>
    <mergeCell ref="F5:H7"/>
    <mergeCell ref="I5:I7"/>
    <mergeCell ref="J5:J7"/>
  </mergeCells>
  <pageMargins left="0.25" right="0.25" top="0.75" bottom="0.75" header="0" footer="0"/>
  <pageSetup paperSize="3" fitToHeight="0"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576"/>
    <col min="3" max="3" width="13" style="576" bestFit="1" customWidth="1"/>
    <col min="4" max="4" width="13.6640625" style="576" bestFit="1" customWidth="1"/>
    <col min="5" max="16384" width="10.83203125" style="576"/>
  </cols>
  <sheetData>
    <row r="5" spans="1:18" x14ac:dyDescent="0.2">
      <c r="A5" s="717"/>
      <c r="B5" s="717" t="s">
        <v>311</v>
      </c>
      <c r="C5" s="717" t="s">
        <v>312</v>
      </c>
      <c r="D5" s="717"/>
      <c r="E5" s="717"/>
      <c r="F5" s="713"/>
      <c r="G5" s="713"/>
      <c r="H5" s="713"/>
      <c r="I5" s="713"/>
      <c r="J5" s="713"/>
      <c r="K5" s="713"/>
      <c r="L5" s="713"/>
      <c r="M5" s="713"/>
      <c r="N5" s="713"/>
      <c r="O5" s="713"/>
      <c r="P5" s="713"/>
      <c r="Q5" s="713"/>
      <c r="R5" s="713"/>
    </row>
    <row r="6" spans="1:18" x14ac:dyDescent="0.2">
      <c r="A6" s="717"/>
      <c r="B6" s="718">
        <v>0.1</v>
      </c>
      <c r="C6" s="717">
        <v>1</v>
      </c>
      <c r="D6" s="717"/>
      <c r="E6" s="717"/>
      <c r="F6" s="713"/>
      <c r="G6" s="713"/>
      <c r="H6" s="713"/>
      <c r="I6" s="713"/>
      <c r="J6" s="713"/>
      <c r="K6" s="713"/>
      <c r="L6" s="713"/>
      <c r="M6" s="713"/>
      <c r="N6" s="713"/>
      <c r="O6" s="713"/>
      <c r="P6" s="713"/>
      <c r="Q6" s="713"/>
      <c r="R6" s="713"/>
    </row>
    <row r="7" spans="1:18" x14ac:dyDescent="0.2">
      <c r="A7" s="717"/>
      <c r="B7" s="718">
        <v>0.2</v>
      </c>
      <c r="C7" s="717">
        <v>1</v>
      </c>
      <c r="D7" s="717"/>
      <c r="E7" s="717"/>
      <c r="F7" s="713"/>
      <c r="G7" s="713"/>
      <c r="H7" s="713"/>
      <c r="I7" s="713"/>
      <c r="J7" s="713"/>
      <c r="K7" s="713"/>
      <c r="L7" s="713"/>
      <c r="M7" s="713"/>
      <c r="N7" s="713"/>
      <c r="O7" s="713"/>
      <c r="P7" s="713"/>
      <c r="Q7" s="713"/>
      <c r="R7" s="713"/>
    </row>
    <row r="8" spans="1:18" x14ac:dyDescent="0.2">
      <c r="A8" s="717"/>
      <c r="B8" s="718">
        <v>0.3</v>
      </c>
      <c r="C8" s="717">
        <v>1</v>
      </c>
      <c r="D8" s="717"/>
      <c r="E8" s="717"/>
      <c r="F8" s="713"/>
      <c r="G8" s="713"/>
      <c r="H8" s="713"/>
      <c r="I8" s="713"/>
      <c r="J8" s="713"/>
      <c r="K8" s="713"/>
      <c r="L8" s="713"/>
      <c r="M8" s="713"/>
      <c r="N8" s="713"/>
      <c r="O8" s="713"/>
      <c r="P8" s="713"/>
      <c r="Q8" s="713"/>
      <c r="R8" s="713"/>
    </row>
    <row r="9" spans="1:18" x14ac:dyDescent="0.2">
      <c r="A9" s="717"/>
      <c r="B9" s="718">
        <v>0.4</v>
      </c>
      <c r="C9" s="717">
        <v>1</v>
      </c>
      <c r="D9" s="717"/>
      <c r="E9" s="717"/>
      <c r="F9" s="713"/>
      <c r="G9" s="713"/>
      <c r="H9" s="713"/>
      <c r="I9" s="713"/>
      <c r="J9" s="713"/>
      <c r="K9" s="713"/>
      <c r="L9" s="713"/>
      <c r="M9" s="713"/>
      <c r="N9" s="713"/>
      <c r="O9" s="713"/>
      <c r="P9" s="713"/>
      <c r="Q9" s="713"/>
      <c r="R9" s="713"/>
    </row>
    <row r="10" spans="1:18" x14ac:dyDescent="0.2">
      <c r="A10" s="717"/>
      <c r="B10" s="718">
        <v>0.5</v>
      </c>
      <c r="C10" s="717">
        <v>1</v>
      </c>
      <c r="D10" s="717"/>
      <c r="E10" s="717"/>
      <c r="F10" s="713"/>
      <c r="G10" s="713"/>
      <c r="H10" s="713"/>
      <c r="I10" s="713"/>
      <c r="J10" s="713"/>
      <c r="K10" s="713"/>
      <c r="L10" s="713"/>
      <c r="M10" s="713"/>
      <c r="N10" s="713"/>
      <c r="O10" s="713"/>
      <c r="P10" s="713"/>
      <c r="Q10" s="713"/>
      <c r="R10" s="713"/>
    </row>
    <row r="11" spans="1:18" x14ac:dyDescent="0.2">
      <c r="A11" s="717"/>
      <c r="B11" s="718">
        <v>0.6</v>
      </c>
      <c r="C11" s="717">
        <v>1</v>
      </c>
      <c r="D11" s="717"/>
      <c r="E11" s="717"/>
      <c r="F11" s="713"/>
      <c r="G11" s="713"/>
      <c r="H11" s="713"/>
      <c r="I11" s="713"/>
      <c r="J11" s="713"/>
      <c r="K11" s="713"/>
      <c r="L11" s="713"/>
      <c r="M11" s="713"/>
      <c r="N11" s="713"/>
      <c r="O11" s="713"/>
      <c r="P11" s="713"/>
      <c r="Q11" s="713"/>
      <c r="R11" s="713"/>
    </row>
    <row r="12" spans="1:18" x14ac:dyDescent="0.2">
      <c r="A12" s="717"/>
      <c r="B12" s="718">
        <v>0.7</v>
      </c>
      <c r="C12" s="717">
        <v>1</v>
      </c>
      <c r="D12" s="717"/>
      <c r="E12" s="717"/>
      <c r="F12" s="713"/>
      <c r="G12" s="713"/>
      <c r="H12" s="713"/>
      <c r="I12" s="713"/>
      <c r="J12" s="713"/>
      <c r="K12" s="713"/>
      <c r="L12" s="713"/>
      <c r="M12" s="713"/>
      <c r="N12" s="713"/>
      <c r="O12" s="713"/>
      <c r="P12" s="713"/>
      <c r="Q12" s="713"/>
      <c r="R12" s="713"/>
    </row>
    <row r="13" spans="1:18" x14ac:dyDescent="0.2">
      <c r="A13" s="717"/>
      <c r="B13" s="718">
        <v>0.8</v>
      </c>
      <c r="C13" s="717">
        <v>1</v>
      </c>
      <c r="D13" s="717"/>
      <c r="E13" s="717"/>
      <c r="F13" s="713"/>
      <c r="G13" s="713"/>
      <c r="H13" s="713"/>
      <c r="I13" s="713"/>
      <c r="J13" s="713"/>
      <c r="K13" s="713"/>
      <c r="L13" s="713"/>
      <c r="M13" s="713"/>
      <c r="N13" s="713"/>
      <c r="O13" s="713"/>
      <c r="P13" s="713"/>
      <c r="Q13" s="713"/>
      <c r="R13" s="713"/>
    </row>
    <row r="14" spans="1:18" x14ac:dyDescent="0.2">
      <c r="A14" s="717"/>
      <c r="B14" s="718">
        <v>0.9</v>
      </c>
      <c r="C14" s="717">
        <v>1</v>
      </c>
      <c r="D14" s="717"/>
      <c r="E14" s="717"/>
      <c r="F14" s="713"/>
      <c r="G14" s="713"/>
      <c r="H14" s="713"/>
      <c r="I14" s="713"/>
      <c r="J14" s="713"/>
      <c r="K14" s="713"/>
      <c r="L14" s="713"/>
      <c r="M14" s="713"/>
      <c r="N14" s="713"/>
      <c r="O14" s="713"/>
      <c r="P14" s="713"/>
      <c r="Q14" s="713"/>
      <c r="R14" s="713"/>
    </row>
    <row r="15" spans="1:18" x14ac:dyDescent="0.2">
      <c r="A15" s="717"/>
      <c r="B15" s="718">
        <v>1</v>
      </c>
      <c r="C15" s="717">
        <v>9</v>
      </c>
      <c r="D15" s="717"/>
      <c r="E15" s="717"/>
      <c r="F15" s="713"/>
      <c r="G15" s="713"/>
      <c r="H15" s="713"/>
      <c r="I15" s="713"/>
      <c r="J15" s="713"/>
      <c r="K15" s="713"/>
      <c r="L15" s="713"/>
      <c r="M15" s="713"/>
      <c r="N15" s="713"/>
      <c r="O15" s="713"/>
      <c r="P15" s="713"/>
      <c r="Q15" s="713"/>
      <c r="R15" s="713"/>
    </row>
    <row r="16" spans="1:18" x14ac:dyDescent="0.2">
      <c r="A16" s="717"/>
      <c r="B16" s="717"/>
      <c r="C16" s="717"/>
      <c r="D16" s="719" t="e" cm="1">
        <f t="array" ref="D16">#REF!</f>
        <v>#REF!</v>
      </c>
      <c r="E16" s="717"/>
      <c r="F16" s="713"/>
      <c r="G16" s="713"/>
      <c r="H16" s="713"/>
      <c r="I16" s="713"/>
      <c r="J16" s="713"/>
      <c r="K16" s="713"/>
      <c r="L16" s="713"/>
      <c r="M16" s="713"/>
      <c r="N16" s="713"/>
      <c r="O16" s="713"/>
      <c r="P16" s="713"/>
      <c r="Q16" s="713"/>
      <c r="R16" s="713"/>
    </row>
    <row r="17" spans="1:18" x14ac:dyDescent="0.2">
      <c r="A17" s="717"/>
      <c r="B17" s="717" t="s">
        <v>313</v>
      </c>
      <c r="C17" s="717" t="e">
        <f>+D16*PI()</f>
        <v>#REF!</v>
      </c>
      <c r="D17" s="717"/>
      <c r="E17" s="717"/>
      <c r="F17" s="713"/>
      <c r="G17" s="713"/>
      <c r="H17" s="713"/>
      <c r="I17" s="713"/>
      <c r="J17" s="713"/>
      <c r="K17" s="713"/>
      <c r="L17" s="713"/>
      <c r="M17" s="713"/>
      <c r="N17" s="713"/>
      <c r="O17" s="713"/>
      <c r="P17" s="713"/>
      <c r="Q17" s="713"/>
      <c r="R17" s="713"/>
    </row>
    <row r="18" spans="1:18" x14ac:dyDescent="0.2">
      <c r="A18" s="717"/>
      <c r="B18" s="717"/>
      <c r="C18" s="717"/>
      <c r="D18" s="717"/>
      <c r="E18" s="717"/>
      <c r="F18" s="713"/>
      <c r="G18" s="713"/>
      <c r="H18" s="713"/>
      <c r="I18" s="713"/>
      <c r="J18" s="713"/>
      <c r="K18" s="713"/>
      <c r="L18" s="713"/>
      <c r="M18" s="713"/>
      <c r="N18" s="713"/>
      <c r="O18" s="713"/>
      <c r="P18" s="713"/>
      <c r="Q18" s="713"/>
      <c r="R18" s="713"/>
    </row>
    <row r="19" spans="1:18" x14ac:dyDescent="0.2">
      <c r="A19" s="717"/>
      <c r="B19" s="720"/>
      <c r="C19" s="720" t="s">
        <v>314</v>
      </c>
      <c r="D19" s="720" t="s">
        <v>315</v>
      </c>
      <c r="E19" s="717"/>
      <c r="F19" s="713"/>
      <c r="G19" s="713"/>
      <c r="H19" s="713"/>
      <c r="I19" s="713"/>
      <c r="J19" s="713"/>
      <c r="K19" s="713"/>
      <c r="L19" s="713"/>
      <c r="M19" s="713"/>
      <c r="N19" s="713"/>
      <c r="O19" s="713"/>
      <c r="P19" s="713"/>
      <c r="Q19" s="713"/>
      <c r="R19" s="713"/>
    </row>
    <row r="20" spans="1:18" x14ac:dyDescent="0.2">
      <c r="A20" s="717"/>
      <c r="B20" s="720" t="s">
        <v>316</v>
      </c>
      <c r="C20" s="720">
        <f>0</f>
        <v>0</v>
      </c>
      <c r="D20" s="720">
        <f>0</f>
        <v>0</v>
      </c>
      <c r="E20" s="717"/>
      <c r="F20" s="713"/>
      <c r="G20" s="713"/>
      <c r="H20" s="713"/>
      <c r="I20" s="713"/>
      <c r="J20" s="713"/>
      <c r="K20" s="713"/>
      <c r="L20" s="713"/>
      <c r="M20" s="713"/>
      <c r="N20" s="713"/>
      <c r="O20" s="713"/>
      <c r="P20" s="713"/>
      <c r="Q20" s="713"/>
      <c r="R20" s="713"/>
    </row>
    <row r="21" spans="1:18" x14ac:dyDescent="0.2">
      <c r="A21" s="717"/>
      <c r="B21" s="720" t="s">
        <v>317</v>
      </c>
      <c r="C21" s="720" t="e">
        <f>+COS(C17)*-1</f>
        <v>#REF!</v>
      </c>
      <c r="D21" s="720" t="e">
        <f>+SIN(C17)</f>
        <v>#REF!</v>
      </c>
      <c r="E21" s="717"/>
      <c r="F21" s="713"/>
      <c r="G21" s="713"/>
      <c r="H21" s="713"/>
      <c r="I21" s="713"/>
      <c r="J21" s="713"/>
      <c r="K21" s="713"/>
      <c r="L21" s="713"/>
      <c r="M21" s="713"/>
      <c r="N21" s="713"/>
      <c r="O21" s="713"/>
      <c r="P21" s="713"/>
      <c r="Q21" s="713"/>
      <c r="R21" s="713"/>
    </row>
    <row r="22" spans="1:18" x14ac:dyDescent="0.2">
      <c r="A22" s="717"/>
      <c r="B22" s="717"/>
      <c r="C22" s="717"/>
      <c r="D22" s="717"/>
      <c r="E22" s="717"/>
      <c r="F22" s="713"/>
      <c r="G22" s="713"/>
      <c r="H22" s="713"/>
      <c r="I22" s="713"/>
      <c r="J22" s="713"/>
      <c r="K22" s="713"/>
      <c r="L22" s="713"/>
      <c r="M22" s="713"/>
      <c r="N22" s="713"/>
      <c r="O22" s="713"/>
      <c r="P22" s="713"/>
      <c r="Q22" s="713"/>
      <c r="R22" s="713"/>
    </row>
    <row r="23" spans="1:18" x14ac:dyDescent="0.2">
      <c r="A23" s="717"/>
      <c r="B23" s="717"/>
      <c r="C23" s="717"/>
      <c r="D23" s="717"/>
      <c r="E23" s="717"/>
      <c r="F23" s="713"/>
      <c r="G23" s="713"/>
      <c r="H23" s="713"/>
      <c r="I23" s="713"/>
      <c r="J23" s="713"/>
      <c r="K23" s="713"/>
      <c r="L23" s="713"/>
      <c r="M23" s="713"/>
      <c r="N23" s="713"/>
      <c r="O23" s="713"/>
      <c r="P23" s="713"/>
      <c r="Q23" s="713"/>
      <c r="R23" s="713"/>
    </row>
    <row r="24" spans="1:18" x14ac:dyDescent="0.2">
      <c r="A24" s="713"/>
      <c r="B24" s="713"/>
      <c r="C24" s="713"/>
      <c r="D24" s="713"/>
      <c r="E24" s="713"/>
      <c r="F24" s="713"/>
      <c r="G24" s="713"/>
      <c r="H24" s="713"/>
      <c r="I24" s="713"/>
      <c r="J24" s="713"/>
      <c r="K24" s="713"/>
      <c r="L24" s="713"/>
      <c r="M24" s="713"/>
      <c r="N24" s="713"/>
      <c r="O24" s="713"/>
      <c r="P24" s="713"/>
      <c r="Q24" s="713"/>
      <c r="R24" s="713"/>
    </row>
    <row r="25" spans="1:18" ht="23" x14ac:dyDescent="0.25">
      <c r="A25" s="713"/>
      <c r="B25" s="713"/>
      <c r="C25" s="713"/>
      <c r="D25" s="713"/>
      <c r="E25" s="713"/>
      <c r="F25" s="713"/>
      <c r="G25" s="713"/>
      <c r="H25" s="713"/>
      <c r="I25" s="713"/>
      <c r="J25" s="714"/>
      <c r="K25" s="713"/>
      <c r="L25" s="713"/>
      <c r="M25" s="713"/>
      <c r="N25" s="713"/>
      <c r="O25" s="713"/>
      <c r="P25" s="713"/>
      <c r="Q25" s="713"/>
      <c r="R25" s="713"/>
    </row>
    <row r="26" spans="1:18" x14ac:dyDescent="0.2">
      <c r="A26" s="713"/>
      <c r="B26" s="713"/>
      <c r="C26" s="713"/>
      <c r="D26" s="713"/>
      <c r="E26" s="713"/>
      <c r="F26" s="713"/>
      <c r="G26" s="713"/>
      <c r="H26" s="713"/>
      <c r="I26" s="713"/>
      <c r="J26" s="713"/>
      <c r="K26" s="713"/>
      <c r="L26" s="713"/>
      <c r="M26" s="713"/>
      <c r="N26" s="713"/>
      <c r="O26" s="713"/>
      <c r="P26" s="713"/>
      <c r="Q26" s="713"/>
      <c r="R26" s="713"/>
    </row>
    <row r="27" spans="1:18" x14ac:dyDescent="0.2">
      <c r="A27" s="713"/>
      <c r="B27" s="713"/>
      <c r="C27" s="713"/>
      <c r="D27" s="713"/>
      <c r="E27" s="713"/>
      <c r="F27" s="713"/>
      <c r="G27" s="713"/>
      <c r="H27" s="713"/>
      <c r="I27" s="713"/>
      <c r="J27" s="713"/>
      <c r="K27" s="713"/>
      <c r="L27" s="713"/>
      <c r="M27" s="713"/>
      <c r="N27" s="713"/>
      <c r="O27" s="713"/>
      <c r="P27" s="713"/>
      <c r="Q27" s="713"/>
      <c r="R27" s="713"/>
    </row>
    <row r="28" spans="1:18" x14ac:dyDescent="0.2">
      <c r="A28" s="713"/>
      <c r="B28" s="713"/>
      <c r="C28" s="713"/>
      <c r="D28" s="713"/>
      <c r="E28" s="713"/>
      <c r="F28" s="713"/>
      <c r="G28" s="713"/>
      <c r="H28" s="713"/>
      <c r="I28" s="713"/>
      <c r="J28" s="713"/>
      <c r="K28" s="713"/>
      <c r="L28" s="713"/>
      <c r="M28" s="713"/>
      <c r="N28" s="713"/>
      <c r="O28" s="713"/>
      <c r="P28" s="713"/>
      <c r="Q28" s="713"/>
      <c r="R28" s="713"/>
    </row>
    <row r="29" spans="1:18" x14ac:dyDescent="0.2">
      <c r="A29" s="713"/>
      <c r="B29" s="713"/>
      <c r="C29" s="713"/>
      <c r="D29" s="713"/>
      <c r="E29" s="713"/>
      <c r="F29" s="713"/>
      <c r="G29" s="713"/>
      <c r="H29" s="713"/>
      <c r="I29" s="713"/>
      <c r="J29" s="713"/>
      <c r="K29" s="713"/>
      <c r="L29" s="713"/>
      <c r="M29" s="713"/>
      <c r="N29" s="713"/>
      <c r="O29" s="713"/>
      <c r="P29" s="713"/>
      <c r="Q29" s="713"/>
      <c r="R29" s="713"/>
    </row>
    <row r="30" spans="1:18" x14ac:dyDescent="0.2">
      <c r="A30" s="713"/>
      <c r="B30" s="713"/>
      <c r="C30" s="713"/>
      <c r="D30" s="713"/>
      <c r="E30" s="713"/>
      <c r="F30" s="713"/>
      <c r="G30" s="713"/>
      <c r="H30" s="713"/>
      <c r="I30" s="713"/>
      <c r="J30" s="713"/>
      <c r="K30" s="713"/>
      <c r="L30" s="713"/>
      <c r="M30" s="713"/>
      <c r="N30" s="713"/>
      <c r="O30" s="713"/>
      <c r="P30" s="713"/>
      <c r="Q30" s="713"/>
      <c r="R30" s="713"/>
    </row>
    <row r="31" spans="1:18" x14ac:dyDescent="0.2">
      <c r="A31" s="717"/>
      <c r="B31" s="717" t="s">
        <v>311</v>
      </c>
      <c r="C31" s="717" t="s">
        <v>312</v>
      </c>
      <c r="D31" s="717"/>
      <c r="E31" s="717"/>
      <c r="F31" s="713"/>
      <c r="G31" s="713"/>
      <c r="H31" s="713"/>
      <c r="I31" s="713"/>
      <c r="J31" s="713"/>
      <c r="K31" s="713"/>
      <c r="L31" s="713"/>
      <c r="M31" s="713"/>
      <c r="N31" s="713"/>
      <c r="O31" s="713"/>
      <c r="P31" s="713"/>
      <c r="Q31" s="713"/>
      <c r="R31" s="713"/>
    </row>
    <row r="32" spans="1:18" x14ac:dyDescent="0.2">
      <c r="A32" s="717"/>
      <c r="B32" s="718">
        <v>0.1</v>
      </c>
      <c r="C32" s="717">
        <v>1</v>
      </c>
      <c r="D32" s="717"/>
      <c r="E32" s="717"/>
      <c r="F32" s="713"/>
      <c r="G32" s="713"/>
      <c r="H32" s="713"/>
      <c r="I32" s="713"/>
      <c r="J32" s="713"/>
      <c r="K32" s="713"/>
      <c r="L32" s="713"/>
      <c r="M32" s="713"/>
      <c r="N32" s="713"/>
      <c r="O32" s="713"/>
      <c r="P32" s="713"/>
      <c r="Q32" s="713"/>
      <c r="R32" s="713"/>
    </row>
    <row r="33" spans="1:18" x14ac:dyDescent="0.2">
      <c r="A33" s="717"/>
      <c r="B33" s="718">
        <v>0.2</v>
      </c>
      <c r="C33" s="717">
        <v>1</v>
      </c>
      <c r="D33" s="717"/>
      <c r="E33" s="717"/>
      <c r="F33" s="713"/>
      <c r="G33" s="713"/>
      <c r="H33" s="713"/>
      <c r="I33" s="713"/>
      <c r="J33" s="713"/>
      <c r="K33" s="713"/>
      <c r="L33" s="713"/>
      <c r="M33" s="713"/>
      <c r="N33" s="713"/>
      <c r="O33" s="713"/>
      <c r="P33" s="713"/>
      <c r="Q33" s="713"/>
      <c r="R33" s="713"/>
    </row>
    <row r="34" spans="1:18" x14ac:dyDescent="0.2">
      <c r="A34" s="717"/>
      <c r="B34" s="718">
        <v>0.3</v>
      </c>
      <c r="C34" s="717">
        <v>1</v>
      </c>
      <c r="D34" s="717"/>
      <c r="E34" s="717"/>
      <c r="F34" s="713"/>
      <c r="G34" s="713"/>
      <c r="H34" s="713"/>
      <c r="I34" s="713"/>
      <c r="J34" s="713"/>
      <c r="K34" s="713"/>
      <c r="L34" s="713"/>
      <c r="M34" s="713"/>
      <c r="N34" s="713"/>
      <c r="O34" s="713"/>
      <c r="P34" s="713"/>
      <c r="Q34" s="713"/>
      <c r="R34" s="713"/>
    </row>
    <row r="35" spans="1:18" x14ac:dyDescent="0.2">
      <c r="A35" s="717"/>
      <c r="B35" s="718">
        <v>0.4</v>
      </c>
      <c r="C35" s="717">
        <v>1</v>
      </c>
      <c r="D35" s="717"/>
      <c r="E35" s="717"/>
      <c r="F35" s="713"/>
      <c r="G35" s="713"/>
      <c r="H35" s="713"/>
      <c r="I35" s="713"/>
      <c r="J35" s="713"/>
      <c r="K35" s="713"/>
      <c r="L35" s="713"/>
      <c r="M35" s="713"/>
      <c r="N35" s="713"/>
      <c r="O35" s="713"/>
      <c r="P35" s="713"/>
      <c r="Q35" s="713"/>
      <c r="R35" s="713"/>
    </row>
    <row r="36" spans="1:18" x14ac:dyDescent="0.2">
      <c r="A36" s="717"/>
      <c r="B36" s="718">
        <v>0.5</v>
      </c>
      <c r="C36" s="717">
        <v>1</v>
      </c>
      <c r="D36" s="717"/>
      <c r="E36" s="717"/>
      <c r="F36" s="713"/>
      <c r="G36" s="713"/>
      <c r="H36" s="713"/>
      <c r="I36" s="713"/>
      <c r="J36" s="713"/>
      <c r="K36" s="713"/>
      <c r="L36" s="713"/>
      <c r="M36" s="713"/>
      <c r="N36" s="713"/>
      <c r="O36" s="713"/>
      <c r="P36" s="713"/>
      <c r="Q36" s="713"/>
      <c r="R36" s="713"/>
    </row>
    <row r="37" spans="1:18" x14ac:dyDescent="0.2">
      <c r="A37" s="717"/>
      <c r="B37" s="718">
        <v>0.6</v>
      </c>
      <c r="C37" s="717">
        <v>1</v>
      </c>
      <c r="D37" s="717"/>
      <c r="E37" s="717"/>
      <c r="F37" s="713"/>
      <c r="G37" s="713"/>
      <c r="H37" s="713"/>
      <c r="I37" s="713"/>
      <c r="J37" s="713"/>
      <c r="K37" s="713"/>
      <c r="L37" s="713"/>
      <c r="M37" s="713"/>
      <c r="N37" s="713"/>
      <c r="O37" s="713"/>
      <c r="P37" s="713"/>
      <c r="Q37" s="713"/>
      <c r="R37" s="713"/>
    </row>
    <row r="38" spans="1:18" x14ac:dyDescent="0.2">
      <c r="A38" s="717"/>
      <c r="B38" s="718">
        <v>0.7</v>
      </c>
      <c r="C38" s="717">
        <v>1</v>
      </c>
      <c r="D38" s="717"/>
      <c r="E38" s="717"/>
      <c r="F38" s="713"/>
      <c r="G38" s="713"/>
      <c r="H38" s="713"/>
      <c r="I38" s="713"/>
      <c r="J38" s="713"/>
      <c r="K38" s="713"/>
      <c r="L38" s="713"/>
      <c r="M38" s="713"/>
      <c r="N38" s="713"/>
      <c r="O38" s="713"/>
      <c r="P38" s="713"/>
      <c r="Q38" s="713"/>
      <c r="R38" s="713"/>
    </row>
    <row r="39" spans="1:18" x14ac:dyDescent="0.2">
      <c r="A39" s="717"/>
      <c r="B39" s="718">
        <v>0.8</v>
      </c>
      <c r="C39" s="717">
        <v>1</v>
      </c>
      <c r="D39" s="717"/>
      <c r="E39" s="717"/>
      <c r="F39" s="713"/>
      <c r="G39" s="713"/>
      <c r="H39" s="713"/>
      <c r="I39" s="713"/>
      <c r="J39" s="713"/>
      <c r="K39" s="713"/>
      <c r="L39" s="713"/>
      <c r="M39" s="713"/>
      <c r="N39" s="713"/>
      <c r="O39" s="713"/>
      <c r="P39" s="713"/>
      <c r="Q39" s="713"/>
      <c r="R39" s="713"/>
    </row>
    <row r="40" spans="1:18" x14ac:dyDescent="0.2">
      <c r="A40" s="717"/>
      <c r="B40" s="718">
        <v>0.9</v>
      </c>
      <c r="C40" s="717">
        <v>1</v>
      </c>
      <c r="D40" s="717"/>
      <c r="E40" s="717"/>
      <c r="F40" s="713"/>
      <c r="G40" s="713"/>
      <c r="H40" s="713"/>
      <c r="I40" s="713"/>
      <c r="J40" s="713"/>
      <c r="K40" s="713"/>
      <c r="L40" s="713"/>
      <c r="M40" s="713"/>
      <c r="N40" s="713"/>
      <c r="O40" s="713"/>
      <c r="P40" s="713"/>
      <c r="Q40" s="713"/>
      <c r="R40" s="713"/>
    </row>
    <row r="41" spans="1:18" x14ac:dyDescent="0.2">
      <c r="A41" s="717"/>
      <c r="B41" s="718">
        <v>1</v>
      </c>
      <c r="C41" s="717">
        <v>9</v>
      </c>
      <c r="D41" s="717"/>
      <c r="E41" s="717"/>
      <c r="F41" s="713"/>
      <c r="G41" s="713"/>
      <c r="H41" s="713"/>
      <c r="I41" s="713"/>
      <c r="J41" s="713"/>
      <c r="K41" s="713"/>
      <c r="L41" s="713"/>
      <c r="M41" s="713"/>
      <c r="N41" s="713"/>
      <c r="O41" s="713"/>
      <c r="P41" s="713"/>
      <c r="Q41" s="713"/>
      <c r="R41" s="713"/>
    </row>
    <row r="42" spans="1:18" x14ac:dyDescent="0.2">
      <c r="A42" s="717"/>
      <c r="B42" s="717"/>
      <c r="C42" s="717"/>
      <c r="D42" s="719" t="e">
        <f>#REF!</f>
        <v>#REF!</v>
      </c>
      <c r="E42" s="717"/>
      <c r="F42" s="713"/>
      <c r="G42" s="713"/>
      <c r="H42" s="713"/>
      <c r="I42" s="713"/>
      <c r="J42" s="713"/>
      <c r="K42" s="713"/>
      <c r="L42" s="713"/>
      <c r="M42" s="713"/>
      <c r="N42" s="713"/>
      <c r="O42" s="713"/>
      <c r="P42" s="713"/>
      <c r="Q42" s="713"/>
      <c r="R42" s="713"/>
    </row>
    <row r="43" spans="1:18" x14ac:dyDescent="0.2">
      <c r="A43" s="717"/>
      <c r="B43" s="717" t="s">
        <v>313</v>
      </c>
      <c r="C43" s="717" t="e">
        <f>+D42*PI()</f>
        <v>#REF!</v>
      </c>
      <c r="D43" s="717"/>
      <c r="E43" s="717"/>
      <c r="F43" s="713"/>
      <c r="G43" s="713"/>
      <c r="H43" s="713"/>
      <c r="I43" s="713"/>
      <c r="J43" s="713"/>
      <c r="K43" s="713"/>
      <c r="L43" s="713"/>
      <c r="M43" s="713"/>
      <c r="N43" s="713"/>
      <c r="O43" s="713"/>
      <c r="P43" s="713"/>
      <c r="Q43" s="713"/>
      <c r="R43" s="713"/>
    </row>
    <row r="44" spans="1:18" x14ac:dyDescent="0.2">
      <c r="A44" s="717"/>
      <c r="B44" s="717"/>
      <c r="C44" s="717"/>
      <c r="D44" s="717"/>
      <c r="E44" s="717"/>
      <c r="F44" s="713"/>
      <c r="G44" s="713"/>
      <c r="H44" s="713"/>
      <c r="I44" s="713"/>
      <c r="J44" s="713"/>
      <c r="K44" s="713"/>
      <c r="L44" s="713"/>
      <c r="M44" s="713"/>
      <c r="N44" s="713"/>
      <c r="O44" s="713"/>
      <c r="P44" s="713"/>
      <c r="Q44" s="713"/>
      <c r="R44" s="713"/>
    </row>
    <row r="45" spans="1:18" x14ac:dyDescent="0.2">
      <c r="A45" s="717"/>
      <c r="B45" s="720"/>
      <c r="C45" s="720" t="s">
        <v>314</v>
      </c>
      <c r="D45" s="720" t="s">
        <v>315</v>
      </c>
      <c r="E45" s="717"/>
      <c r="F45" s="713"/>
      <c r="G45" s="713"/>
      <c r="H45" s="713"/>
      <c r="I45" s="713"/>
      <c r="J45" s="713"/>
      <c r="K45" s="713"/>
      <c r="L45" s="713"/>
      <c r="M45" s="713"/>
      <c r="N45" s="713"/>
      <c r="O45" s="713"/>
      <c r="P45" s="713"/>
      <c r="Q45" s="713"/>
      <c r="R45" s="713"/>
    </row>
    <row r="46" spans="1:18" x14ac:dyDescent="0.2">
      <c r="A46" s="717"/>
      <c r="B46" s="720" t="s">
        <v>316</v>
      </c>
      <c r="C46" s="720">
        <f>0</f>
        <v>0</v>
      </c>
      <c r="D46" s="720">
        <f>0</f>
        <v>0</v>
      </c>
      <c r="E46" s="717"/>
      <c r="F46" s="713"/>
      <c r="G46" s="713"/>
      <c r="H46" s="713"/>
      <c r="I46" s="713"/>
      <c r="J46" s="713"/>
      <c r="K46" s="713"/>
      <c r="L46" s="713"/>
      <c r="M46" s="713"/>
      <c r="N46" s="713"/>
      <c r="O46" s="713"/>
      <c r="P46" s="713"/>
      <c r="Q46" s="713"/>
      <c r="R46" s="713"/>
    </row>
    <row r="47" spans="1:18" x14ac:dyDescent="0.2">
      <c r="A47" s="717"/>
      <c r="B47" s="720" t="s">
        <v>317</v>
      </c>
      <c r="C47" s="720" t="e">
        <f>+COS(C43)*-1</f>
        <v>#REF!</v>
      </c>
      <c r="D47" s="720" t="e">
        <f>+SIN(C43)</f>
        <v>#REF!</v>
      </c>
      <c r="E47" s="717"/>
      <c r="F47" s="713"/>
      <c r="G47" s="713"/>
      <c r="H47" s="713"/>
      <c r="I47" s="713"/>
      <c r="J47" s="713"/>
      <c r="K47" s="713"/>
      <c r="L47" s="713"/>
      <c r="M47" s="713"/>
      <c r="N47" s="713"/>
      <c r="O47" s="713"/>
      <c r="P47" s="713"/>
      <c r="Q47" s="713"/>
      <c r="R47" s="713"/>
    </row>
    <row r="48" spans="1:18" x14ac:dyDescent="0.2">
      <c r="A48" s="717"/>
      <c r="B48" s="717"/>
      <c r="C48" s="717"/>
      <c r="D48" s="717"/>
      <c r="E48" s="717"/>
      <c r="F48" s="713"/>
      <c r="G48" s="713"/>
      <c r="H48" s="713"/>
      <c r="I48" s="713"/>
      <c r="J48" s="713"/>
      <c r="K48" s="713"/>
      <c r="L48" s="713"/>
      <c r="M48" s="713"/>
      <c r="N48" s="713"/>
      <c r="O48" s="713"/>
      <c r="P48" s="713"/>
      <c r="Q48" s="713"/>
      <c r="R48" s="713"/>
    </row>
    <row r="49" spans="1:18" x14ac:dyDescent="0.2">
      <c r="A49" s="717"/>
      <c r="B49" s="717"/>
      <c r="C49" s="717"/>
      <c r="D49" s="717"/>
      <c r="E49" s="717"/>
      <c r="F49" s="713"/>
      <c r="G49" s="713"/>
      <c r="H49" s="713"/>
      <c r="I49" s="713"/>
      <c r="J49" s="713"/>
      <c r="K49" s="713"/>
      <c r="L49" s="713"/>
      <c r="M49" s="713"/>
      <c r="N49" s="713"/>
      <c r="O49" s="713"/>
      <c r="P49" s="713"/>
      <c r="Q49" s="713"/>
      <c r="R49" s="713"/>
    </row>
    <row r="50" spans="1:18" x14ac:dyDescent="0.2">
      <c r="A50" s="717"/>
      <c r="B50" s="717"/>
      <c r="C50" s="717"/>
      <c r="D50" s="717"/>
      <c r="E50" s="717"/>
      <c r="F50" s="713"/>
      <c r="G50" s="713"/>
      <c r="H50" s="713"/>
      <c r="I50" s="713"/>
      <c r="J50" s="713"/>
      <c r="K50" s="713"/>
      <c r="L50" s="713"/>
      <c r="M50" s="713"/>
      <c r="N50" s="713"/>
      <c r="O50" s="713"/>
      <c r="P50" s="713"/>
      <c r="Q50" s="713"/>
      <c r="R50" s="713"/>
    </row>
    <row r="51" spans="1:18" x14ac:dyDescent="0.2">
      <c r="A51" s="713"/>
      <c r="B51" s="713"/>
      <c r="C51" s="713"/>
      <c r="D51" s="713"/>
      <c r="E51" s="713"/>
      <c r="F51" s="713"/>
      <c r="G51" s="713"/>
      <c r="H51" s="713"/>
      <c r="I51" s="713"/>
      <c r="J51" s="713"/>
      <c r="K51" s="713"/>
      <c r="L51" s="713"/>
      <c r="M51" s="713"/>
      <c r="N51" s="713"/>
      <c r="O51" s="713"/>
      <c r="P51" s="713"/>
      <c r="Q51" s="713"/>
      <c r="R51" s="713"/>
    </row>
    <row r="52" spans="1:18" x14ac:dyDescent="0.2">
      <c r="A52" s="713"/>
      <c r="B52" s="713"/>
      <c r="C52" s="713"/>
      <c r="D52" s="713"/>
      <c r="E52" s="713"/>
      <c r="F52" s="713"/>
      <c r="G52" s="713"/>
      <c r="H52" s="713"/>
      <c r="I52" s="713"/>
      <c r="J52" s="713"/>
      <c r="K52" s="713"/>
      <c r="L52" s="713"/>
      <c r="M52" s="713"/>
      <c r="N52" s="713"/>
      <c r="O52" s="713"/>
      <c r="P52" s="713"/>
      <c r="Q52" s="713"/>
      <c r="R52" s="713"/>
    </row>
    <row r="53" spans="1:18" x14ac:dyDescent="0.2">
      <c r="A53" s="713"/>
      <c r="B53" s="713"/>
      <c r="C53" s="713"/>
      <c r="D53" s="713"/>
      <c r="E53" s="713"/>
      <c r="F53" s="713"/>
      <c r="G53" s="713"/>
      <c r="H53" s="713"/>
      <c r="I53" s="713"/>
      <c r="J53" s="713"/>
      <c r="K53" s="713"/>
      <c r="L53" s="713"/>
      <c r="M53" s="713"/>
      <c r="N53" s="713"/>
      <c r="O53" s="713"/>
      <c r="P53" s="713"/>
      <c r="Q53" s="713"/>
      <c r="R53" s="713"/>
    </row>
    <row r="54" spans="1:18" x14ac:dyDescent="0.2">
      <c r="A54" s="713"/>
      <c r="B54" s="713"/>
      <c r="C54" s="713"/>
      <c r="D54" s="713"/>
      <c r="E54" s="713"/>
      <c r="F54" s="713"/>
      <c r="G54" s="713"/>
      <c r="H54" s="713"/>
      <c r="I54" s="713"/>
      <c r="J54" s="713"/>
      <c r="K54" s="713"/>
      <c r="L54" s="713"/>
      <c r="M54" s="713"/>
      <c r="N54" s="713"/>
      <c r="O54" s="713"/>
      <c r="P54" s="713"/>
      <c r="Q54" s="713"/>
      <c r="R54" s="713"/>
    </row>
    <row r="55" spans="1:18" ht="17" thickBot="1" x14ac:dyDescent="0.25">
      <c r="A55" s="713"/>
      <c r="B55" s="713"/>
      <c r="C55" s="713"/>
      <c r="D55" s="713"/>
      <c r="E55" s="713"/>
      <c r="F55" s="713"/>
      <c r="G55" s="713"/>
      <c r="H55" s="713"/>
      <c r="I55" s="713"/>
      <c r="J55" s="713"/>
      <c r="K55" s="713"/>
      <c r="L55" s="713"/>
      <c r="M55" s="713"/>
      <c r="N55" s="713"/>
      <c r="O55" s="713"/>
      <c r="P55" s="713"/>
      <c r="Q55" s="713"/>
      <c r="R55" s="713"/>
    </row>
    <row r="56" spans="1:18" ht="29" thickBot="1" x14ac:dyDescent="0.25">
      <c r="A56" s="713"/>
      <c r="B56" s="713"/>
      <c r="C56" s="713"/>
      <c r="D56" s="713"/>
      <c r="E56" s="713"/>
      <c r="F56" s="713"/>
      <c r="G56" s="713"/>
      <c r="H56" s="713"/>
      <c r="I56" s="713"/>
      <c r="J56" s="713"/>
      <c r="K56" s="713"/>
      <c r="L56" s="713"/>
      <c r="M56" s="713"/>
      <c r="N56" s="713"/>
      <c r="O56" s="715" t="s">
        <v>318</v>
      </c>
      <c r="P56" s="715" t="e">
        <f>COUNTIF(#REF!,"B")</f>
        <v>#REF!</v>
      </c>
      <c r="Q56" s="713"/>
      <c r="R56" s="713"/>
    </row>
    <row r="57" spans="1:18" x14ac:dyDescent="0.2">
      <c r="A57" s="713"/>
      <c r="B57" s="717" t="s">
        <v>311</v>
      </c>
      <c r="C57" s="717" t="s">
        <v>312</v>
      </c>
      <c r="D57" s="717"/>
      <c r="E57" s="717"/>
      <c r="F57" s="713"/>
      <c r="G57" s="713"/>
      <c r="H57" s="713"/>
      <c r="I57" s="713"/>
      <c r="J57" s="713"/>
      <c r="K57" s="713"/>
      <c r="L57" s="713"/>
      <c r="M57" s="713"/>
      <c r="N57" s="713"/>
      <c r="O57" s="713"/>
      <c r="P57" s="713"/>
      <c r="Q57" s="713"/>
      <c r="R57" s="713"/>
    </row>
    <row r="58" spans="1:18" x14ac:dyDescent="0.2">
      <c r="A58" s="713"/>
      <c r="B58" s="718">
        <v>0.1</v>
      </c>
      <c r="C58" s="717">
        <v>1</v>
      </c>
      <c r="D58" s="717"/>
      <c r="E58" s="717"/>
      <c r="F58" s="713"/>
      <c r="G58" s="713"/>
      <c r="H58" s="713"/>
      <c r="I58" s="713"/>
      <c r="J58" s="713"/>
      <c r="K58" s="713"/>
      <c r="L58" s="713"/>
      <c r="M58" s="713"/>
      <c r="N58" s="713"/>
      <c r="O58" s="713"/>
      <c r="P58" s="713"/>
      <c r="Q58" s="713"/>
      <c r="R58" s="713"/>
    </row>
    <row r="59" spans="1:18" x14ac:dyDescent="0.2">
      <c r="A59" s="713"/>
      <c r="B59" s="718">
        <v>0.2</v>
      </c>
      <c r="C59" s="717">
        <v>1</v>
      </c>
      <c r="D59" s="717"/>
      <c r="E59" s="717"/>
      <c r="F59" s="713"/>
      <c r="G59" s="713"/>
      <c r="H59" s="713"/>
      <c r="I59" s="713"/>
      <c r="J59" s="713"/>
      <c r="K59" s="713"/>
      <c r="L59" s="713"/>
      <c r="M59" s="713"/>
      <c r="N59" s="713"/>
      <c r="O59" s="713"/>
      <c r="P59" s="713"/>
      <c r="Q59" s="713"/>
      <c r="R59" s="713"/>
    </row>
    <row r="60" spans="1:18" x14ac:dyDescent="0.2">
      <c r="A60" s="713"/>
      <c r="B60" s="718">
        <v>0.3</v>
      </c>
      <c r="C60" s="717">
        <v>1</v>
      </c>
      <c r="D60" s="717"/>
      <c r="E60" s="717"/>
      <c r="F60" s="713"/>
      <c r="G60" s="713"/>
      <c r="H60" s="713"/>
      <c r="I60" s="713"/>
      <c r="J60" s="713"/>
      <c r="K60" s="713"/>
      <c r="L60" s="713"/>
      <c r="M60" s="713"/>
      <c r="N60" s="713"/>
      <c r="O60" s="713"/>
      <c r="P60" s="713"/>
      <c r="Q60" s="713"/>
      <c r="R60" s="713"/>
    </row>
    <row r="61" spans="1:18" x14ac:dyDescent="0.2">
      <c r="A61" s="713"/>
      <c r="B61" s="718">
        <v>0.4</v>
      </c>
      <c r="C61" s="717">
        <v>1</v>
      </c>
      <c r="D61" s="717"/>
      <c r="E61" s="717"/>
      <c r="F61" s="713"/>
      <c r="G61" s="713"/>
      <c r="H61" s="713"/>
      <c r="I61" s="713"/>
      <c r="J61" s="713"/>
      <c r="K61" s="713"/>
      <c r="L61" s="713"/>
      <c r="M61" s="713"/>
      <c r="N61" s="713"/>
      <c r="O61" s="713"/>
      <c r="P61" s="713"/>
      <c r="Q61" s="713"/>
      <c r="R61" s="713"/>
    </row>
    <row r="62" spans="1:18" x14ac:dyDescent="0.2">
      <c r="A62" s="713"/>
      <c r="B62" s="718">
        <v>0.5</v>
      </c>
      <c r="C62" s="717">
        <v>1</v>
      </c>
      <c r="D62" s="717"/>
      <c r="E62" s="717"/>
      <c r="F62" s="713"/>
      <c r="G62" s="713"/>
      <c r="H62" s="713"/>
      <c r="I62" s="713"/>
      <c r="J62" s="713"/>
      <c r="K62" s="713"/>
      <c r="L62" s="713"/>
      <c r="M62" s="713"/>
      <c r="N62" s="713"/>
      <c r="O62" s="713"/>
      <c r="P62" s="713"/>
      <c r="Q62" s="713"/>
      <c r="R62" s="713"/>
    </row>
    <row r="63" spans="1:18" x14ac:dyDescent="0.2">
      <c r="A63" s="713"/>
      <c r="B63" s="718">
        <v>0.6</v>
      </c>
      <c r="C63" s="717">
        <v>1</v>
      </c>
      <c r="D63" s="717"/>
      <c r="E63" s="717"/>
      <c r="F63" s="713"/>
      <c r="G63" s="713"/>
      <c r="H63" s="713"/>
      <c r="I63" s="713"/>
      <c r="J63" s="713"/>
      <c r="K63" s="713"/>
      <c r="L63" s="713"/>
      <c r="M63" s="713"/>
      <c r="N63" s="713"/>
      <c r="O63" s="713"/>
      <c r="P63" s="713"/>
      <c r="Q63" s="713"/>
      <c r="R63" s="713"/>
    </row>
    <row r="64" spans="1:18" x14ac:dyDescent="0.2">
      <c r="A64" s="713"/>
      <c r="B64" s="718">
        <v>0.7</v>
      </c>
      <c r="C64" s="717">
        <v>1</v>
      </c>
      <c r="D64" s="717"/>
      <c r="E64" s="717"/>
      <c r="F64" s="713"/>
      <c r="G64" s="713"/>
      <c r="H64" s="713"/>
      <c r="I64" s="713"/>
      <c r="J64" s="713"/>
      <c r="K64" s="713"/>
      <c r="L64" s="713"/>
      <c r="M64" s="713"/>
      <c r="N64" s="713"/>
      <c r="O64" s="713"/>
      <c r="P64" s="713"/>
      <c r="Q64" s="713"/>
      <c r="R64" s="713"/>
    </row>
    <row r="65" spans="1:18" x14ac:dyDescent="0.2">
      <c r="A65" s="713"/>
      <c r="B65" s="718">
        <v>0.8</v>
      </c>
      <c r="C65" s="717">
        <v>1</v>
      </c>
      <c r="D65" s="717"/>
      <c r="E65" s="717"/>
      <c r="F65" s="713"/>
      <c r="G65" s="713"/>
      <c r="H65" s="713"/>
      <c r="I65" s="713"/>
      <c r="J65" s="713"/>
      <c r="K65" s="713"/>
      <c r="L65" s="713"/>
      <c r="M65" s="713"/>
      <c r="N65" s="713"/>
      <c r="O65" s="713"/>
      <c r="P65" s="713"/>
      <c r="Q65" s="713"/>
      <c r="R65" s="713"/>
    </row>
    <row r="66" spans="1:18" x14ac:dyDescent="0.2">
      <c r="A66" s="713"/>
      <c r="B66" s="718">
        <v>0.9</v>
      </c>
      <c r="C66" s="717">
        <v>1</v>
      </c>
      <c r="D66" s="717"/>
      <c r="E66" s="717"/>
      <c r="F66" s="713"/>
      <c r="G66" s="713"/>
      <c r="H66" s="713"/>
      <c r="I66" s="713"/>
      <c r="J66" s="713"/>
      <c r="K66" s="713"/>
      <c r="L66" s="713"/>
      <c r="M66" s="713"/>
      <c r="N66" s="713"/>
      <c r="O66" s="713"/>
      <c r="P66" s="713"/>
      <c r="Q66" s="713"/>
      <c r="R66" s="713"/>
    </row>
    <row r="67" spans="1:18" x14ac:dyDescent="0.2">
      <c r="A67" s="713"/>
      <c r="B67" s="718">
        <v>1</v>
      </c>
      <c r="C67" s="717">
        <v>9</v>
      </c>
      <c r="D67" s="717"/>
      <c r="E67" s="717"/>
      <c r="F67" s="713"/>
      <c r="G67" s="713"/>
      <c r="H67" s="713"/>
      <c r="I67" s="713"/>
      <c r="J67" s="713"/>
      <c r="K67" s="713"/>
      <c r="L67" s="713"/>
      <c r="M67" s="713"/>
      <c r="N67" s="713"/>
      <c r="O67" s="713"/>
      <c r="P67" s="713"/>
      <c r="Q67" s="713"/>
      <c r="R67" s="713"/>
    </row>
    <row r="68" spans="1:18" x14ac:dyDescent="0.2">
      <c r="A68" s="713"/>
      <c r="B68" s="717"/>
      <c r="C68" s="717"/>
      <c r="D68" s="721" t="e">
        <f>(P56/18)</f>
        <v>#REF!</v>
      </c>
      <c r="E68" s="717"/>
      <c r="F68" s="713"/>
      <c r="G68" s="713"/>
      <c r="H68" s="713"/>
      <c r="I68" s="713"/>
      <c r="J68" s="713"/>
      <c r="K68" s="713"/>
      <c r="L68" s="713"/>
      <c r="M68" s="713"/>
      <c r="N68" s="713"/>
      <c r="O68" s="713"/>
      <c r="P68" s="713"/>
      <c r="Q68" s="713"/>
      <c r="R68" s="713"/>
    </row>
    <row r="69" spans="1:18" x14ac:dyDescent="0.2">
      <c r="A69" s="713"/>
      <c r="B69" s="717" t="s">
        <v>313</v>
      </c>
      <c r="C69" s="717" t="e">
        <f>+D68*PI()</f>
        <v>#REF!</v>
      </c>
      <c r="D69" s="717"/>
      <c r="E69" s="717"/>
      <c r="F69" s="713"/>
      <c r="G69" s="713"/>
      <c r="H69" s="713"/>
      <c r="I69" s="713"/>
      <c r="J69" s="713"/>
      <c r="K69" s="713"/>
      <c r="L69" s="713"/>
      <c r="M69" s="713"/>
      <c r="N69" s="713"/>
      <c r="O69" s="713"/>
      <c r="P69" s="713"/>
      <c r="Q69" s="713"/>
      <c r="R69" s="713"/>
    </row>
    <row r="70" spans="1:18" x14ac:dyDescent="0.2">
      <c r="A70" s="713"/>
      <c r="B70" s="717"/>
      <c r="C70" s="717"/>
      <c r="D70" s="717"/>
      <c r="E70" s="717"/>
      <c r="F70" s="713"/>
      <c r="G70" s="713"/>
      <c r="H70" s="713"/>
      <c r="I70" s="713"/>
      <c r="J70" s="713"/>
      <c r="K70" s="713"/>
      <c r="L70" s="713"/>
      <c r="M70" s="713"/>
      <c r="N70" s="713"/>
      <c r="O70" s="713"/>
      <c r="P70" s="713"/>
      <c r="Q70" s="713"/>
      <c r="R70" s="713"/>
    </row>
    <row r="71" spans="1:18" x14ac:dyDescent="0.2">
      <c r="A71" s="713"/>
      <c r="B71" s="720"/>
      <c r="C71" s="720" t="s">
        <v>314</v>
      </c>
      <c r="D71" s="720" t="s">
        <v>315</v>
      </c>
      <c r="E71" s="717"/>
      <c r="F71" s="713"/>
      <c r="G71" s="713"/>
      <c r="H71" s="713"/>
      <c r="I71" s="713"/>
      <c r="J71" s="713"/>
      <c r="K71" s="713"/>
      <c r="L71" s="713"/>
      <c r="M71" s="713"/>
      <c r="N71" s="713"/>
      <c r="O71" s="713"/>
      <c r="P71" s="713"/>
      <c r="Q71" s="713"/>
      <c r="R71" s="713"/>
    </row>
    <row r="72" spans="1:18" x14ac:dyDescent="0.2">
      <c r="A72" s="713"/>
      <c r="B72" s="720" t="s">
        <v>316</v>
      </c>
      <c r="C72" s="720">
        <f>0</f>
        <v>0</v>
      </c>
      <c r="D72" s="720">
        <f>0</f>
        <v>0</v>
      </c>
      <c r="E72" s="717"/>
      <c r="F72" s="713"/>
      <c r="G72" s="713"/>
      <c r="H72" s="713"/>
      <c r="I72" s="713"/>
      <c r="J72" s="713"/>
      <c r="K72" s="713"/>
      <c r="L72" s="713"/>
      <c r="M72" s="713"/>
      <c r="N72" s="713"/>
      <c r="O72" s="713"/>
      <c r="P72" s="713"/>
      <c r="Q72" s="713"/>
      <c r="R72" s="713"/>
    </row>
    <row r="73" spans="1:18" x14ac:dyDescent="0.2">
      <c r="A73" s="713"/>
      <c r="B73" s="720" t="s">
        <v>317</v>
      </c>
      <c r="C73" s="720" t="e">
        <f>+COS(C69)*-1</f>
        <v>#REF!</v>
      </c>
      <c r="D73" s="720" t="e">
        <f>+SIN(C69)</f>
        <v>#REF!</v>
      </c>
      <c r="E73" s="717"/>
      <c r="F73" s="713"/>
      <c r="G73" s="713"/>
      <c r="H73" s="713"/>
      <c r="I73" s="713"/>
      <c r="J73" s="713"/>
      <c r="K73" s="713"/>
      <c r="L73" s="713"/>
      <c r="M73" s="713"/>
      <c r="N73" s="713"/>
      <c r="O73" s="713"/>
      <c r="P73" s="713"/>
      <c r="Q73" s="713"/>
      <c r="R73" s="713"/>
    </row>
    <row r="74" spans="1:18" x14ac:dyDescent="0.2">
      <c r="A74" s="713"/>
      <c r="B74" s="717"/>
      <c r="C74" s="717"/>
      <c r="D74" s="717"/>
      <c r="E74" s="717"/>
      <c r="F74" s="713"/>
      <c r="G74" s="713"/>
      <c r="H74" s="713"/>
      <c r="I74" s="713"/>
      <c r="J74" s="713"/>
      <c r="K74" s="713"/>
      <c r="L74" s="713"/>
      <c r="M74" s="713"/>
      <c r="N74" s="713"/>
      <c r="O74" s="713"/>
      <c r="P74" s="713"/>
      <c r="Q74" s="713"/>
      <c r="R74" s="713"/>
    </row>
    <row r="75" spans="1:18" x14ac:dyDescent="0.2">
      <c r="A75" s="713"/>
      <c r="B75" s="713"/>
      <c r="C75" s="713"/>
      <c r="D75" s="713"/>
      <c r="E75" s="713"/>
      <c r="F75" s="713"/>
      <c r="G75" s="713"/>
      <c r="H75" s="713"/>
      <c r="I75" s="713"/>
      <c r="J75" s="713"/>
      <c r="K75" s="713"/>
      <c r="L75" s="713"/>
      <c r="M75" s="713"/>
      <c r="N75" s="713"/>
      <c r="O75" s="713"/>
      <c r="P75" s="713"/>
      <c r="Q75" s="713"/>
      <c r="R75" s="713"/>
    </row>
    <row r="76" spans="1:18" x14ac:dyDescent="0.2">
      <c r="A76" s="713"/>
      <c r="B76" s="713"/>
      <c r="C76" s="713"/>
      <c r="D76" s="713"/>
      <c r="E76" s="713"/>
      <c r="F76" s="713"/>
      <c r="G76" s="713"/>
      <c r="H76" s="713"/>
      <c r="I76" s="713"/>
      <c r="J76" s="713"/>
      <c r="K76" s="713"/>
      <c r="L76" s="713"/>
      <c r="M76" s="713"/>
      <c r="N76" s="713"/>
      <c r="O76" s="713"/>
      <c r="P76" s="713"/>
      <c r="Q76" s="713"/>
      <c r="R76" s="713"/>
    </row>
    <row r="77" spans="1:18" x14ac:dyDescent="0.2">
      <c r="A77" s="713"/>
      <c r="B77" s="713"/>
      <c r="C77" s="713"/>
      <c r="D77" s="713"/>
      <c r="E77" s="713"/>
      <c r="F77" s="713"/>
      <c r="G77" s="713"/>
      <c r="H77" s="713"/>
      <c r="I77" s="713"/>
      <c r="J77" s="713"/>
      <c r="K77" s="713"/>
      <c r="L77" s="713"/>
      <c r="M77" s="713"/>
      <c r="N77" s="713"/>
      <c r="O77" s="713"/>
      <c r="P77" s="713"/>
      <c r="Q77" s="713"/>
      <c r="R77" s="713"/>
    </row>
    <row r="78" spans="1:18" x14ac:dyDescent="0.2">
      <c r="A78" s="713"/>
      <c r="B78" s="713"/>
      <c r="C78" s="713"/>
      <c r="D78" s="713"/>
      <c r="E78" s="713"/>
      <c r="F78" s="713"/>
      <c r="G78" s="713"/>
      <c r="H78" s="713"/>
      <c r="I78" s="713"/>
      <c r="J78" s="713"/>
      <c r="K78" s="713"/>
      <c r="L78" s="713"/>
      <c r="M78" s="713"/>
      <c r="N78" s="713"/>
      <c r="O78" s="713"/>
      <c r="P78" s="713"/>
      <c r="Q78" s="713"/>
      <c r="R78" s="713"/>
    </row>
    <row r="79" spans="1:18" x14ac:dyDescent="0.2">
      <c r="A79" s="713"/>
      <c r="B79" s="713"/>
      <c r="C79" s="713"/>
      <c r="D79" s="713"/>
      <c r="E79" s="713"/>
      <c r="F79" s="713"/>
      <c r="G79" s="713"/>
      <c r="H79" s="713"/>
      <c r="I79" s="713"/>
      <c r="J79" s="713"/>
      <c r="K79" s="713"/>
      <c r="L79" s="713"/>
      <c r="M79" s="713"/>
      <c r="N79" s="713"/>
      <c r="O79" s="713"/>
      <c r="P79" s="713"/>
      <c r="Q79" s="713"/>
      <c r="R79" s="713"/>
    </row>
    <row r="80" spans="1:18" x14ac:dyDescent="0.2">
      <c r="A80" s="713"/>
      <c r="B80" s="713"/>
      <c r="C80" s="713"/>
      <c r="D80" s="713"/>
      <c r="E80" s="713"/>
      <c r="F80" s="713"/>
      <c r="G80" s="713"/>
      <c r="H80" s="713"/>
      <c r="I80" s="713"/>
      <c r="J80" s="713"/>
      <c r="K80" s="713"/>
      <c r="L80" s="713"/>
      <c r="M80" s="713"/>
      <c r="N80" s="713"/>
      <c r="O80" s="713"/>
      <c r="P80" s="713"/>
      <c r="Q80" s="713"/>
      <c r="R80" s="713"/>
    </row>
    <row r="81" spans="1:20" x14ac:dyDescent="0.2">
      <c r="A81" s="713"/>
      <c r="B81" s="713"/>
      <c r="C81" s="713"/>
      <c r="D81" s="713"/>
      <c r="E81" s="713"/>
      <c r="F81" s="713"/>
      <c r="G81" s="713"/>
      <c r="H81" s="713"/>
      <c r="I81" s="713"/>
      <c r="J81" s="713"/>
      <c r="K81" s="713"/>
      <c r="L81" s="713"/>
      <c r="M81" s="713"/>
      <c r="N81" s="713"/>
      <c r="O81" s="713"/>
      <c r="P81" s="713"/>
      <c r="Q81" s="713"/>
      <c r="R81" s="713"/>
    </row>
    <row r="82" spans="1:20" x14ac:dyDescent="0.2">
      <c r="A82" s="713"/>
      <c r="B82" s="713"/>
      <c r="C82" s="713"/>
      <c r="D82" s="713"/>
      <c r="E82" s="713"/>
      <c r="F82" s="713"/>
      <c r="G82" s="713"/>
      <c r="H82" s="713"/>
      <c r="I82" s="713"/>
      <c r="J82" s="713"/>
      <c r="K82" s="713"/>
      <c r="L82" s="713"/>
      <c r="M82" s="713"/>
      <c r="N82" s="713"/>
      <c r="O82" s="713"/>
      <c r="P82" s="713"/>
      <c r="Q82" s="713"/>
      <c r="R82" s="713"/>
    </row>
    <row r="83" spans="1:20" x14ac:dyDescent="0.2">
      <c r="A83" s="713"/>
      <c r="B83" s="713"/>
      <c r="C83" s="713"/>
      <c r="D83" s="713"/>
      <c r="E83" s="713"/>
      <c r="F83" s="713"/>
      <c r="G83" s="713"/>
      <c r="H83" s="713"/>
      <c r="I83" s="713"/>
      <c r="J83" s="713"/>
      <c r="K83" s="713"/>
      <c r="L83" s="713"/>
      <c r="M83" s="713"/>
      <c r="N83" s="713"/>
      <c r="O83" s="713"/>
      <c r="P83" s="713"/>
      <c r="Q83" s="713"/>
      <c r="R83" s="713"/>
    </row>
    <row r="84" spans="1:20" x14ac:dyDescent="0.2">
      <c r="A84" s="716"/>
      <c r="B84" s="716"/>
      <c r="C84" s="716"/>
      <c r="D84" s="716"/>
      <c r="E84" s="716"/>
      <c r="F84" s="716"/>
      <c r="G84" s="716"/>
      <c r="H84" s="716"/>
      <c r="I84" s="716"/>
      <c r="J84" s="716"/>
      <c r="K84" s="716"/>
      <c r="L84" s="716"/>
      <c r="M84" s="716"/>
      <c r="N84" s="716"/>
      <c r="O84" s="716"/>
      <c r="P84" s="716"/>
      <c r="Q84" s="716"/>
      <c r="R84" s="716"/>
      <c r="S84"/>
      <c r="T84"/>
    </row>
    <row r="85" spans="1:20" x14ac:dyDescent="0.2">
      <c r="A85" s="716"/>
      <c r="B85" s="716"/>
      <c r="C85" s="716"/>
      <c r="D85" s="716"/>
      <c r="E85" s="716"/>
      <c r="F85" s="716"/>
      <c r="G85" s="716"/>
      <c r="H85" s="716"/>
      <c r="I85" s="716"/>
      <c r="J85" s="716"/>
      <c r="K85" s="716"/>
      <c r="L85" s="716"/>
      <c r="M85" s="716"/>
      <c r="N85" s="716"/>
      <c r="O85" s="716"/>
      <c r="P85" s="716"/>
      <c r="Q85" s="716"/>
      <c r="R85" s="716"/>
      <c r="S85"/>
      <c r="T85"/>
    </row>
    <row r="86" spans="1:20" x14ac:dyDescent="0.2">
      <c r="A86" s="716"/>
      <c r="B86" s="716"/>
      <c r="C86" s="716"/>
      <c r="D86" s="716"/>
      <c r="E86" s="716"/>
      <c r="F86" s="716"/>
      <c r="G86" s="716"/>
      <c r="H86" s="716"/>
      <c r="I86" s="716"/>
      <c r="J86" s="716"/>
      <c r="K86" s="716"/>
      <c r="L86" s="716"/>
      <c r="M86" s="716"/>
      <c r="N86" s="716"/>
      <c r="O86" s="716"/>
      <c r="P86" s="716"/>
      <c r="Q86" s="716"/>
      <c r="R86" s="716"/>
      <c r="S86"/>
      <c r="T86"/>
    </row>
    <row r="87" spans="1:20" x14ac:dyDescent="0.2">
      <c r="A87" s="716"/>
      <c r="B87" s="716"/>
      <c r="C87" s="716"/>
      <c r="D87" s="716"/>
      <c r="E87" s="716"/>
      <c r="F87" s="716"/>
      <c r="G87" s="716"/>
      <c r="H87" s="716"/>
      <c r="I87" s="716"/>
      <c r="J87" s="716"/>
      <c r="K87" s="716"/>
      <c r="L87" s="716"/>
      <c r="M87" s="716"/>
      <c r="N87" s="716"/>
      <c r="O87" s="716"/>
      <c r="P87" s="716"/>
      <c r="Q87" s="716"/>
      <c r="R87" s="716"/>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2.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customXml/itemProps2.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929E794-E9CD-465E-84DB-F2F3DE6E1C8F}">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11</vt:i4>
      </vt:variant>
      <vt:variant>
        <vt:lpstr>Named Ranges</vt:lpstr>
      </vt:variant>
      <vt:variant>
        <vt:i4>2</vt:i4>
      </vt:variant>
    </vt:vector>
  </HeadingPairs>
  <TitlesOfParts>
    <vt:vector size="13" baseType="lpstr">
      <vt:lpstr>Start Here</vt:lpstr>
      <vt:lpstr>Takt Elements</vt:lpstr>
      <vt:lpstr>Flow Analysis</vt:lpstr>
      <vt:lpstr>Macro Calculator</vt:lpstr>
      <vt:lpstr>Full MACRO - Before Review</vt:lpstr>
      <vt:lpstr>MACRO Review (Markups) </vt:lpstr>
      <vt:lpstr>Full MACRO - After Review </vt:lpstr>
      <vt:lpstr>One Floor Macro Example</vt:lpstr>
      <vt:lpstr>Buyout &amp; Procurement Log</vt:lpstr>
      <vt:lpstr>Risk &amp; Opp</vt:lpstr>
      <vt:lpstr>HIDDEN GRAPHICS</vt:lpstr>
      <vt:lpstr>'Buyout &amp; Procurement Log'!Print_Area</vt:lpstr>
      <vt:lpstr>'Full MACRO - Before Review'!Print_Area</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2026-06-04T00:20:27Z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